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250" activeTab="1"/>
  </bookViews>
  <sheets>
    <sheet name="Ladies" sheetId="1" r:id="rId1"/>
    <sheet name="Men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B33" i="2" l="1"/>
  <c r="AB34" i="2" s="1"/>
  <c r="I26" i="2"/>
  <c r="J26" i="2" s="1"/>
  <c r="AE26" i="2"/>
  <c r="AC26" i="2" s="1"/>
  <c r="AD26" i="2" s="1"/>
  <c r="D26" i="2"/>
  <c r="AB19" i="1"/>
  <c r="AB20" i="1" s="1"/>
  <c r="Z33" i="2" l="1"/>
  <c r="Z34" i="2" s="1"/>
  <c r="Z19" i="1"/>
  <c r="Z20" i="1" s="1"/>
  <c r="X19" i="1" l="1"/>
  <c r="X20" i="1" s="1"/>
  <c r="AE4" i="1"/>
  <c r="AC4" i="1" s="1"/>
  <c r="AD4" i="1" s="1"/>
  <c r="AE5" i="1"/>
  <c r="AC5" i="1" s="1"/>
  <c r="AD5" i="1" s="1"/>
  <c r="AE6" i="1"/>
  <c r="AC6" i="1" s="1"/>
  <c r="AD6" i="1" s="1"/>
  <c r="AE8" i="1"/>
  <c r="AC9" i="1" s="1"/>
  <c r="AD9" i="1" s="1"/>
  <c r="AE3" i="1"/>
  <c r="AC3" i="1" s="1"/>
  <c r="AD3" i="1" s="1"/>
  <c r="AE7" i="1"/>
  <c r="AC8" i="1" s="1"/>
  <c r="AD8" i="1" s="1"/>
  <c r="AE9" i="1"/>
  <c r="AE12" i="1"/>
  <c r="AC10" i="1" s="1"/>
  <c r="AD10" i="1" s="1"/>
  <c r="AE13" i="1"/>
  <c r="AE14" i="1"/>
  <c r="AC12" i="1" s="1"/>
  <c r="AD12" i="1" s="1"/>
  <c r="AE10" i="1"/>
  <c r="AE11" i="1"/>
  <c r="AC13" i="1" s="1"/>
  <c r="AD13" i="1" s="1"/>
  <c r="AE15" i="1"/>
  <c r="AC15" i="1" s="1"/>
  <c r="AD15" i="1" s="1"/>
  <c r="AE16" i="1"/>
  <c r="AC16" i="1" s="1"/>
  <c r="AD16" i="1" s="1"/>
  <c r="AE17" i="1"/>
  <c r="AC17" i="1" s="1"/>
  <c r="AD17" i="1" s="1"/>
  <c r="AE2" i="1"/>
  <c r="AC2" i="1" s="1"/>
  <c r="AD2" i="1" s="1"/>
  <c r="AE6" i="2"/>
  <c r="AC6" i="2" s="1"/>
  <c r="AD6" i="2" s="1"/>
  <c r="AE4" i="2"/>
  <c r="AC4" i="2" s="1"/>
  <c r="AD4" i="2" s="1"/>
  <c r="AE3" i="2"/>
  <c r="AC3" i="2" s="1"/>
  <c r="AD3" i="2" s="1"/>
  <c r="AE7" i="2"/>
  <c r="AC7" i="2" s="1"/>
  <c r="AD7" i="2" s="1"/>
  <c r="AE5" i="2"/>
  <c r="AC5" i="2" s="1"/>
  <c r="AD5" i="2" s="1"/>
  <c r="AE15" i="2"/>
  <c r="AC15" i="2" s="1"/>
  <c r="AD15" i="2" s="1"/>
  <c r="AE14" i="2"/>
  <c r="AC14" i="2" s="1"/>
  <c r="AD14" i="2" s="1"/>
  <c r="AE12" i="2"/>
  <c r="AC12" i="2" s="1"/>
  <c r="AD12" i="2" s="1"/>
  <c r="AE8" i="2"/>
  <c r="AC8" i="2" s="1"/>
  <c r="AD8" i="2" s="1"/>
  <c r="AE9" i="2"/>
  <c r="AC9" i="2" s="1"/>
  <c r="AD9" i="2" s="1"/>
  <c r="AE10" i="2"/>
  <c r="AC10" i="2" s="1"/>
  <c r="AD10" i="2" s="1"/>
  <c r="AE18" i="2"/>
  <c r="AC18" i="2" s="1"/>
  <c r="AD18" i="2" s="1"/>
  <c r="AE11" i="2"/>
  <c r="AC11" i="2" s="1"/>
  <c r="AD11" i="2" s="1"/>
  <c r="AE16" i="2"/>
  <c r="AC16" i="2" s="1"/>
  <c r="AD16" i="2" s="1"/>
  <c r="AE13" i="2"/>
  <c r="AC13" i="2" s="1"/>
  <c r="AD13" i="2" s="1"/>
  <c r="AE23" i="2"/>
  <c r="AC23" i="2" s="1"/>
  <c r="AD23" i="2" s="1"/>
  <c r="AE25" i="2"/>
  <c r="AC25" i="2" s="1"/>
  <c r="AD25" i="2" s="1"/>
  <c r="AE22" i="2"/>
  <c r="AC22" i="2" s="1"/>
  <c r="AD22" i="2" s="1"/>
  <c r="AE17" i="2"/>
  <c r="AC17" i="2" s="1"/>
  <c r="AD17" i="2" s="1"/>
  <c r="AE20" i="2"/>
  <c r="AC20" i="2" s="1"/>
  <c r="AD20" i="2" s="1"/>
  <c r="AE24" i="2"/>
  <c r="AC24" i="2" s="1"/>
  <c r="AD24" i="2" s="1"/>
  <c r="AE19" i="2"/>
  <c r="AC19" i="2" s="1"/>
  <c r="AD19" i="2" s="1"/>
  <c r="AE21" i="2"/>
  <c r="AC21" i="2" s="1"/>
  <c r="AD21" i="2" s="1"/>
  <c r="AE28" i="2"/>
  <c r="AC28" i="2" s="1"/>
  <c r="AD28" i="2" s="1"/>
  <c r="AE27" i="2"/>
  <c r="AC27" i="2" s="1"/>
  <c r="AD27" i="2" s="1"/>
  <c r="AE29" i="2"/>
  <c r="AC29" i="2" s="1"/>
  <c r="AD29" i="2" s="1"/>
  <c r="AE30" i="2"/>
  <c r="AC30" i="2" s="1"/>
  <c r="AD30" i="2" s="1"/>
  <c r="AE31" i="2"/>
  <c r="AC31" i="2" s="1"/>
  <c r="AD31" i="2" s="1"/>
  <c r="AE32" i="2"/>
  <c r="AC32" i="2" s="1"/>
  <c r="AD32" i="2" s="1"/>
  <c r="AE2" i="2"/>
  <c r="AC2" i="2" s="1"/>
  <c r="AD2" i="2" s="1"/>
  <c r="X33" i="2"/>
  <c r="X34" i="2" s="1"/>
  <c r="AC7" i="1" l="1"/>
  <c r="AD7" i="1" s="1"/>
  <c r="AC14" i="1"/>
  <c r="AD14" i="1" s="1"/>
  <c r="AC11" i="1"/>
  <c r="AD11" i="1" s="1"/>
  <c r="V33" i="2"/>
  <c r="V34" i="2" s="1"/>
  <c r="I27" i="2"/>
  <c r="J27" i="2" s="1"/>
  <c r="D27" i="2"/>
  <c r="I13" i="1"/>
  <c r="J13" i="1" s="1"/>
  <c r="I3" i="1"/>
  <c r="J3" i="1" s="1"/>
  <c r="D3" i="1"/>
  <c r="D13" i="1"/>
  <c r="V19" i="1" l="1"/>
  <c r="V20" i="1" s="1"/>
  <c r="T33" i="2" l="1"/>
  <c r="T34" i="2" s="1"/>
  <c r="D4" i="2"/>
  <c r="D6" i="2"/>
  <c r="D3" i="2"/>
  <c r="D7" i="2"/>
  <c r="D10" i="2"/>
  <c r="D8" i="2"/>
  <c r="D11" i="2"/>
  <c r="D13" i="2"/>
  <c r="D5" i="2"/>
  <c r="D19" i="2"/>
  <c r="D18" i="2"/>
  <c r="D14" i="2"/>
  <c r="D12" i="2"/>
  <c r="D15" i="2"/>
  <c r="D16" i="2"/>
  <c r="D9" i="2"/>
  <c r="D17" i="2"/>
  <c r="D25" i="2"/>
  <c r="D24" i="2"/>
  <c r="D22" i="2"/>
  <c r="D23" i="2"/>
  <c r="D29" i="2"/>
  <c r="D30" i="2"/>
  <c r="D31" i="2"/>
  <c r="D21" i="2"/>
  <c r="D32" i="2"/>
  <c r="D28" i="2"/>
  <c r="D20" i="2"/>
  <c r="D2" i="2"/>
  <c r="T19" i="1"/>
  <c r="T20" i="1" s="1"/>
  <c r="I17" i="1"/>
  <c r="J17" i="1" s="1"/>
  <c r="D5" i="1"/>
  <c r="D4" i="1"/>
  <c r="D9" i="1"/>
  <c r="D11" i="1"/>
  <c r="D6" i="1"/>
  <c r="D7" i="1"/>
  <c r="D10" i="1"/>
  <c r="D12" i="1"/>
  <c r="D15" i="1"/>
  <c r="D14" i="1"/>
  <c r="D16" i="1"/>
  <c r="D17" i="1"/>
  <c r="D2" i="1"/>
  <c r="G33" i="2" l="1"/>
  <c r="H33" i="2"/>
  <c r="C33" i="2"/>
  <c r="D33" i="2"/>
  <c r="P33" i="2"/>
  <c r="N33" i="2"/>
  <c r="L33" i="2"/>
  <c r="R33" i="2"/>
  <c r="R34" i="2" s="1"/>
  <c r="I17" i="2"/>
  <c r="J17" i="2" s="1"/>
  <c r="I19" i="2"/>
  <c r="J19" i="2" s="1"/>
  <c r="I3" i="2"/>
  <c r="J3" i="2" s="1"/>
  <c r="R19" i="1"/>
  <c r="R20" i="1" s="1"/>
  <c r="P34" i="2" l="1"/>
  <c r="I22" i="2"/>
  <c r="J22" i="2" s="1"/>
  <c r="P19" i="1" l="1"/>
  <c r="P20" i="1" s="1"/>
  <c r="I8" i="1" l="1"/>
  <c r="J8" i="1" s="1"/>
  <c r="N19" i="1"/>
  <c r="N20" i="1" s="1"/>
  <c r="N34" i="2"/>
  <c r="I8" i="2"/>
  <c r="J8" i="2" s="1"/>
  <c r="L19" i="1" l="1"/>
  <c r="L20" i="1" s="1"/>
  <c r="G19" i="1"/>
  <c r="H19" i="1"/>
  <c r="C19" i="1"/>
  <c r="D19" i="1"/>
  <c r="L34" i="2"/>
  <c r="I13" i="2"/>
  <c r="J13" i="2" s="1"/>
  <c r="I16" i="2"/>
  <c r="J16" i="2" s="1"/>
  <c r="I24" i="2"/>
  <c r="J24" i="2" s="1"/>
  <c r="I25" i="2"/>
  <c r="J25" i="2" s="1"/>
  <c r="I20" i="2"/>
  <c r="J20" i="2" s="1"/>
  <c r="I7" i="2"/>
  <c r="J7" i="2" s="1"/>
  <c r="I4" i="2"/>
  <c r="J4" i="2" s="1"/>
  <c r="I11" i="2"/>
  <c r="J11" i="2" s="1"/>
  <c r="I9" i="2"/>
  <c r="J9" i="2" s="1"/>
  <c r="I21" i="2"/>
  <c r="J21" i="2" s="1"/>
  <c r="I14" i="2"/>
  <c r="J14" i="2" s="1"/>
  <c r="I23" i="2"/>
  <c r="J23" i="2" s="1"/>
  <c r="I2" i="2"/>
  <c r="I18" i="2"/>
  <c r="J18" i="2" s="1"/>
  <c r="I10" i="2"/>
  <c r="J10" i="2" s="1"/>
  <c r="I12" i="2"/>
  <c r="J12" i="2" s="1"/>
  <c r="I29" i="2"/>
  <c r="J29" i="2" s="1"/>
  <c r="I15" i="2"/>
  <c r="J15" i="2" s="1"/>
  <c r="I31" i="2"/>
  <c r="J31" i="2" s="1"/>
  <c r="I5" i="2"/>
  <c r="J5" i="2" s="1"/>
  <c r="I6" i="2"/>
  <c r="J6" i="2" s="1"/>
  <c r="I30" i="2"/>
  <c r="J30" i="2" s="1"/>
  <c r="I28" i="2"/>
  <c r="J28" i="2" s="1"/>
  <c r="I32" i="2"/>
  <c r="J32" i="2" s="1"/>
  <c r="I7" i="1"/>
  <c r="J7" i="1" s="1"/>
  <c r="I4" i="1"/>
  <c r="J4" i="1" s="1"/>
  <c r="I11" i="1"/>
  <c r="J11" i="1" s="1"/>
  <c r="I12" i="1"/>
  <c r="J12" i="1" s="1"/>
  <c r="I16" i="1"/>
  <c r="J16" i="1" s="1"/>
  <c r="I2" i="1"/>
  <c r="J2" i="1" s="1"/>
  <c r="I14" i="1"/>
  <c r="J14" i="1" s="1"/>
  <c r="I10" i="1"/>
  <c r="J10" i="1" s="1"/>
  <c r="I5" i="1"/>
  <c r="J5" i="1" s="1"/>
  <c r="I9" i="1"/>
  <c r="J9" i="1" s="1"/>
  <c r="I6" i="1"/>
  <c r="J6" i="1" s="1"/>
  <c r="I15" i="1"/>
  <c r="J15" i="1" s="1"/>
  <c r="I33" i="2" l="1"/>
  <c r="J2" i="2"/>
  <c r="J33" i="2" s="1"/>
  <c r="J34" i="2" s="1"/>
  <c r="J19" i="1"/>
  <c r="J20" i="1" s="1"/>
  <c r="I19" i="1"/>
</calcChain>
</file>

<file path=xl/sharedStrings.xml><?xml version="1.0" encoding="utf-8"?>
<sst xmlns="http://schemas.openxmlformats.org/spreadsheetml/2006/main" count="443" uniqueCount="99">
  <si>
    <t>Player</t>
  </si>
  <si>
    <t>P</t>
  </si>
  <si>
    <t>W</t>
  </si>
  <si>
    <t>L</t>
  </si>
  <si>
    <t>F</t>
  </si>
  <si>
    <t>A</t>
  </si>
  <si>
    <t>Tons</t>
  </si>
  <si>
    <t>180's</t>
  </si>
  <si>
    <t>Tons Per Leg</t>
  </si>
  <si>
    <t>Janette Revell</t>
  </si>
  <si>
    <t>Linda Bellingham</t>
  </si>
  <si>
    <t>Julie Frampton</t>
  </si>
  <si>
    <t>Sally Old</t>
  </si>
  <si>
    <t>Donna Mabbatt</t>
  </si>
  <si>
    <t>Trudy Archer</t>
  </si>
  <si>
    <t>Sarah Chick</t>
  </si>
  <si>
    <t>Julie Boggust</t>
  </si>
  <si>
    <t>Felicia Blay</t>
  </si>
  <si>
    <t>Suzy Trickett</t>
  </si>
  <si>
    <t>Carol Llewellyn</t>
  </si>
  <si>
    <t>Trina Perry</t>
  </si>
  <si>
    <t>Megan Lucas</t>
  </si>
  <si>
    <t>Lincolnshire</t>
  </si>
  <si>
    <t>Average</t>
  </si>
  <si>
    <t>County Durham</t>
  </si>
  <si>
    <t>Hampshire</t>
  </si>
  <si>
    <t>Nottinghamshire</t>
  </si>
  <si>
    <t>Staffordshire</t>
  </si>
  <si>
    <t>Devon</t>
  </si>
  <si>
    <t>London</t>
  </si>
  <si>
    <t>Cornwall</t>
  </si>
  <si>
    <t>Actual Average</t>
  </si>
  <si>
    <t>Bonus Average</t>
  </si>
  <si>
    <t>B 2-3</t>
  </si>
  <si>
    <t>B 3-2</t>
  </si>
  <si>
    <t>B 3-0</t>
  </si>
  <si>
    <t>A 3-2</t>
  </si>
  <si>
    <t>A 1-3</t>
  </si>
  <si>
    <t>A 3-0</t>
  </si>
  <si>
    <t>Bryan Pearson</t>
  </si>
  <si>
    <t>B 1-3</t>
  </si>
  <si>
    <t>Richard Perry</t>
  </si>
  <si>
    <t>Matt Woodhouse</t>
  </si>
  <si>
    <t>John Clark</t>
  </si>
  <si>
    <t>Dean Morris</t>
  </si>
  <si>
    <t>Lee Turle</t>
  </si>
  <si>
    <t>John Bothamley</t>
  </si>
  <si>
    <t>Tim Clothier</t>
  </si>
  <si>
    <t>B 3-1</t>
  </si>
  <si>
    <t>Mark Porter</t>
  </si>
  <si>
    <t>Steven Earley</t>
  </si>
  <si>
    <t>Rob Martin</t>
  </si>
  <si>
    <t>Chris Martin</t>
  </si>
  <si>
    <t>Dale Masterman</t>
  </si>
  <si>
    <t>A 4-3</t>
  </si>
  <si>
    <t>Scott Mitchell</t>
  </si>
  <si>
    <t>A 4-1</t>
  </si>
  <si>
    <t>Kevin Smith</t>
  </si>
  <si>
    <t>A 4-2</t>
  </si>
  <si>
    <t>Richie Gomm</t>
  </si>
  <si>
    <t>A 4-0</t>
  </si>
  <si>
    <t>Robby Morris</t>
  </si>
  <si>
    <t>A 1-4</t>
  </si>
  <si>
    <t>Steve Penney</t>
  </si>
  <si>
    <t>A 2-4</t>
  </si>
  <si>
    <t>Nigel Lamb</t>
  </si>
  <si>
    <t>Mike Bowden</t>
  </si>
  <si>
    <t>Mark Grimes</t>
  </si>
  <si>
    <t>Thomas Chant</t>
  </si>
  <si>
    <t>Mark Bowden</t>
  </si>
  <si>
    <t>Graham Platt</t>
  </si>
  <si>
    <t>A 3-4</t>
  </si>
  <si>
    <t>Matt Read</t>
  </si>
  <si>
    <t>Red for win</t>
  </si>
  <si>
    <t>Blue for Loss</t>
  </si>
  <si>
    <t>Green MOM</t>
  </si>
  <si>
    <t>Green for LOM</t>
  </si>
  <si>
    <t>Totals</t>
  </si>
  <si>
    <t>Team Average</t>
  </si>
  <si>
    <t>Tons/+</t>
  </si>
  <si>
    <t>B 0-3</t>
  </si>
  <si>
    <t>A 0-4</t>
  </si>
  <si>
    <t>A 3-1</t>
  </si>
  <si>
    <t>A 2-3</t>
  </si>
  <si>
    <t>A 0-3</t>
  </si>
  <si>
    <t>Peri Yarrow</t>
  </si>
  <si>
    <t>Alan Ayres</t>
  </si>
  <si>
    <t>Surrey</t>
  </si>
  <si>
    <t>Ryan Gowans</t>
  </si>
  <si>
    <t>Terry Gowans</t>
  </si>
  <si>
    <t>Sean McMurray</t>
  </si>
  <si>
    <t>Caroline Carter</t>
  </si>
  <si>
    <t>Claire Whatley</t>
  </si>
  <si>
    <t>Legs</t>
  </si>
  <si>
    <t>Steve O Marah</t>
  </si>
  <si>
    <t>Total</t>
  </si>
  <si>
    <t>A 1=3</t>
  </si>
  <si>
    <t>B 1-4</t>
  </si>
  <si>
    <t>Graham Knight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</si>
</sst>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2" fontId="6" fillId="0" borderId="0" xfId="0" applyNumberFormat="1" applyFont="1"/>
    <xf numFmtId="0" fontId="9" fillId="0" borderId="0" xfId="0" applyFont="1"/>
    <xf numFmtId="1" fontId="4" fillId="0" borderId="0" xfId="0" applyNumberFormat="1" applyFont="1"/>
    <xf numFmtId="2" fontId="5" fillId="0" borderId="0" xfId="0" applyNumberFormat="1" applyFont="1"/>
    <xf numFmtId="2" fontId="7" fillId="0" borderId="0" xfId="0" applyNumberFormat="1" applyFont="1"/>
    <xf numFmtId="2" fontId="3" fillId="0" borderId="0" xfId="0" applyNumberFormat="1" applyFont="1"/>
    <xf numFmtId="2" fontId="8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2" fontId="9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workbookViewId="0">
      <pane xSplit="1" topLeftCell="B1" activePane="topRight" state="frozen"/>
      <selection pane="topRight" activeCell="X22" sqref="X22"/>
    </sheetView>
  </sheetViews>
  <sheetFormatPr defaultRowHeight="15" x14ac:dyDescent="0.25"/>
  <cols>
    <col min="1" max="1" width="17" customWidth="1"/>
    <col min="2" max="2" width="3.140625" customWidth="1"/>
    <col min="3" max="3" width="3.28515625" customWidth="1"/>
    <col min="4" max="4" width="3.140625" customWidth="1"/>
    <col min="5" max="5" width="3.42578125" customWidth="1"/>
    <col min="6" max="6" width="3" customWidth="1"/>
    <col min="7" max="8" width="5" customWidth="1"/>
    <col min="9" max="9" width="5.140625" customWidth="1"/>
    <col min="10" max="10" width="6.140625" customWidth="1"/>
    <col min="11" max="11" width="6" customWidth="1"/>
    <col min="12" max="12" width="6.42578125" customWidth="1"/>
    <col min="13" max="13" width="6" customWidth="1"/>
    <col min="14" max="14" width="6.85546875" customWidth="1"/>
    <col min="15" max="15" width="5.28515625" customWidth="1"/>
    <col min="16" max="16" width="6.7109375" customWidth="1"/>
    <col min="17" max="17" width="6.28515625" customWidth="1"/>
    <col min="18" max="18" width="6.85546875" customWidth="1"/>
    <col min="19" max="19" width="6.7109375" customWidth="1"/>
    <col min="20" max="20" width="6.85546875" customWidth="1"/>
    <col min="21" max="22" width="6.5703125" customWidth="1"/>
    <col min="23" max="23" width="7.5703125" customWidth="1"/>
    <col min="24" max="24" width="6.7109375" customWidth="1"/>
    <col min="25" max="25" width="6.42578125" customWidth="1"/>
    <col min="26" max="26" width="7.140625" customWidth="1"/>
    <col min="27" max="27" width="5.42578125" customWidth="1"/>
    <col min="28" max="28" width="6.5703125" customWidth="1"/>
    <col min="29" max="30" width="7.4257812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93</v>
      </c>
      <c r="J1" t="s">
        <v>8</v>
      </c>
      <c r="K1" t="s">
        <v>22</v>
      </c>
      <c r="L1" t="s">
        <v>23</v>
      </c>
      <c r="M1" t="s">
        <v>24</v>
      </c>
      <c r="N1" t="s">
        <v>23</v>
      </c>
      <c r="O1" t="s">
        <v>25</v>
      </c>
      <c r="P1" t="s">
        <v>23</v>
      </c>
      <c r="Q1" t="s">
        <v>87</v>
      </c>
      <c r="R1" t="s">
        <v>23</v>
      </c>
      <c r="S1" t="s">
        <v>26</v>
      </c>
      <c r="T1" t="s">
        <v>23</v>
      </c>
      <c r="U1" t="s">
        <v>27</v>
      </c>
      <c r="V1" t="s">
        <v>23</v>
      </c>
      <c r="W1" t="s">
        <v>28</v>
      </c>
      <c r="X1" t="s">
        <v>23</v>
      </c>
      <c r="Y1" t="s">
        <v>29</v>
      </c>
      <c r="Z1" t="s">
        <v>23</v>
      </c>
      <c r="AA1" t="s">
        <v>30</v>
      </c>
      <c r="AB1" t="s">
        <v>23</v>
      </c>
      <c r="AC1" t="s">
        <v>31</v>
      </c>
      <c r="AD1" t="s">
        <v>32</v>
      </c>
      <c r="AE1" t="s">
        <v>95</v>
      </c>
    </row>
    <row r="2" spans="1:31" x14ac:dyDescent="0.25">
      <c r="A2" t="s">
        <v>15</v>
      </c>
      <c r="B2">
        <v>9</v>
      </c>
      <c r="C2">
        <v>7</v>
      </c>
      <c r="D2">
        <f>B2-C2</f>
        <v>2</v>
      </c>
      <c r="E2">
        <v>25</v>
      </c>
      <c r="F2">
        <v>15</v>
      </c>
      <c r="G2">
        <v>53</v>
      </c>
      <c r="H2">
        <v>1</v>
      </c>
      <c r="I2">
        <f t="shared" ref="I2:I17" si="0">E2+F2</f>
        <v>40</v>
      </c>
      <c r="J2" s="1">
        <f t="shared" ref="J2:J17" si="1">(G2+H2)/I2</f>
        <v>1.35</v>
      </c>
      <c r="K2" s="4" t="s">
        <v>36</v>
      </c>
      <c r="L2" s="1">
        <v>18.670000000000002</v>
      </c>
      <c r="M2" s="4" t="s">
        <v>82</v>
      </c>
      <c r="N2" s="1">
        <v>20.14</v>
      </c>
      <c r="O2" s="3" t="s">
        <v>36</v>
      </c>
      <c r="P2" s="1">
        <v>18.059999999999999</v>
      </c>
      <c r="Q2" s="4" t="s">
        <v>82</v>
      </c>
      <c r="R2" s="1">
        <v>20.29</v>
      </c>
      <c r="S2" s="7" t="s">
        <v>83</v>
      </c>
      <c r="T2">
        <v>20.329999999999998</v>
      </c>
      <c r="U2" s="3" t="s">
        <v>38</v>
      </c>
      <c r="V2" s="1">
        <v>17.079999999999998</v>
      </c>
      <c r="W2" s="4" t="s">
        <v>82</v>
      </c>
      <c r="X2" s="1">
        <v>20.69</v>
      </c>
      <c r="Y2" s="3" t="s">
        <v>36</v>
      </c>
      <c r="Z2">
        <v>16.739999999999998</v>
      </c>
      <c r="AA2" s="2" t="s">
        <v>83</v>
      </c>
      <c r="AB2">
        <v>18.079999999999998</v>
      </c>
      <c r="AC2" s="1">
        <f t="shared" ref="AC2:AC17" si="2">AE2/B2</f>
        <v>18.897777777777776</v>
      </c>
      <c r="AD2" s="1">
        <f t="shared" ref="AD2:AD17" si="3">AC2+C2</f>
        <v>25.897777777777776</v>
      </c>
      <c r="AE2" s="1">
        <f t="shared" ref="AE2:AE17" si="4">L2+N2+P2+R2+T2+V2+X2+Z2+AB2</f>
        <v>170.07999999999998</v>
      </c>
    </row>
    <row r="3" spans="1:31" x14ac:dyDescent="0.25">
      <c r="A3" t="s">
        <v>91</v>
      </c>
      <c r="B3">
        <v>4</v>
      </c>
      <c r="C3">
        <v>4</v>
      </c>
      <c r="D3">
        <f>B3-C3</f>
        <v>0</v>
      </c>
      <c r="E3">
        <v>12</v>
      </c>
      <c r="F3">
        <v>0</v>
      </c>
      <c r="G3">
        <v>15</v>
      </c>
      <c r="H3">
        <v>0</v>
      </c>
      <c r="I3">
        <f>E3+F3</f>
        <v>12</v>
      </c>
      <c r="J3" s="1">
        <f>(G3+H3)/I3</f>
        <v>1.25</v>
      </c>
      <c r="L3" s="1">
        <v>0</v>
      </c>
      <c r="N3" s="1">
        <v>0</v>
      </c>
      <c r="P3" s="1">
        <v>0</v>
      </c>
      <c r="R3" s="1">
        <v>0</v>
      </c>
      <c r="S3" s="7"/>
      <c r="T3">
        <v>0</v>
      </c>
      <c r="U3" s="4" t="s">
        <v>35</v>
      </c>
      <c r="V3" s="1">
        <v>19.03</v>
      </c>
      <c r="W3" s="4" t="s">
        <v>35</v>
      </c>
      <c r="X3" s="1">
        <v>20.88</v>
      </c>
      <c r="Y3" s="4" t="s">
        <v>38</v>
      </c>
      <c r="Z3">
        <v>21.17</v>
      </c>
      <c r="AA3" s="4" t="s">
        <v>38</v>
      </c>
      <c r="AB3">
        <v>21.78</v>
      </c>
      <c r="AC3" s="1">
        <f>AE3/B3</f>
        <v>20.715</v>
      </c>
      <c r="AD3" s="1">
        <f>AC3+C3</f>
        <v>24.715</v>
      </c>
      <c r="AE3" s="1">
        <f t="shared" si="4"/>
        <v>82.86</v>
      </c>
    </row>
    <row r="4" spans="1:31" x14ac:dyDescent="0.25">
      <c r="A4" t="s">
        <v>11</v>
      </c>
      <c r="B4">
        <v>9</v>
      </c>
      <c r="C4">
        <v>5</v>
      </c>
      <c r="D4">
        <f>B4-C4</f>
        <v>4</v>
      </c>
      <c r="E4">
        <v>19</v>
      </c>
      <c r="F4">
        <v>17</v>
      </c>
      <c r="G4">
        <v>31</v>
      </c>
      <c r="H4">
        <v>0</v>
      </c>
      <c r="I4">
        <f>E4+F4</f>
        <v>36</v>
      </c>
      <c r="J4" s="1">
        <f>(G4+H4)/I4</f>
        <v>0.86111111111111116</v>
      </c>
      <c r="K4" s="2" t="s">
        <v>33</v>
      </c>
      <c r="L4" s="1">
        <v>13.9</v>
      </c>
      <c r="M4" s="3" t="s">
        <v>34</v>
      </c>
      <c r="N4" s="1">
        <v>15.7</v>
      </c>
      <c r="O4" s="4" t="s">
        <v>35</v>
      </c>
      <c r="P4" s="1">
        <v>20.04</v>
      </c>
      <c r="Q4" s="4" t="s">
        <v>48</v>
      </c>
      <c r="R4" s="1">
        <v>19.41</v>
      </c>
      <c r="S4" s="4" t="s">
        <v>36</v>
      </c>
      <c r="T4">
        <v>17.420000000000002</v>
      </c>
      <c r="U4" s="3" t="s">
        <v>38</v>
      </c>
      <c r="V4" s="1">
        <v>17.89</v>
      </c>
      <c r="W4" s="7" t="s">
        <v>96</v>
      </c>
      <c r="X4" s="1">
        <v>20.8</v>
      </c>
      <c r="Y4" s="7" t="s">
        <v>37</v>
      </c>
      <c r="Z4">
        <v>20.37</v>
      </c>
      <c r="AA4" s="2" t="s">
        <v>84</v>
      </c>
      <c r="AB4">
        <v>15.06</v>
      </c>
      <c r="AC4" s="1">
        <f>AE4/B4</f>
        <v>17.843333333333334</v>
      </c>
      <c r="AD4" s="1">
        <f>AC4+C4</f>
        <v>22.843333333333334</v>
      </c>
      <c r="AE4" s="1">
        <f t="shared" si="4"/>
        <v>160.59</v>
      </c>
    </row>
    <row r="5" spans="1:31" x14ac:dyDescent="0.25">
      <c r="A5" t="s">
        <v>18</v>
      </c>
      <c r="B5">
        <v>9</v>
      </c>
      <c r="C5">
        <v>5</v>
      </c>
      <c r="D5">
        <f>B5-C5</f>
        <v>4</v>
      </c>
      <c r="E5">
        <v>17</v>
      </c>
      <c r="F5">
        <v>17</v>
      </c>
      <c r="G5">
        <v>29</v>
      </c>
      <c r="H5">
        <v>1</v>
      </c>
      <c r="I5">
        <f>E5+F5</f>
        <v>34</v>
      </c>
      <c r="J5" s="1">
        <f>(G5+H5)/I5</f>
        <v>0.88235294117647056</v>
      </c>
      <c r="K5" s="3" t="s">
        <v>36</v>
      </c>
      <c r="L5" s="1">
        <v>18.34</v>
      </c>
      <c r="M5" s="4" t="s">
        <v>82</v>
      </c>
      <c r="N5" s="1">
        <v>20.14</v>
      </c>
      <c r="O5" s="2" t="s">
        <v>84</v>
      </c>
      <c r="P5" s="1">
        <v>18.670000000000002</v>
      </c>
      <c r="Q5" s="3" t="s">
        <v>38</v>
      </c>
      <c r="R5" s="1">
        <v>16.34</v>
      </c>
      <c r="S5" s="7" t="s">
        <v>84</v>
      </c>
      <c r="T5">
        <v>17.03</v>
      </c>
      <c r="U5" s="3" t="s">
        <v>38</v>
      </c>
      <c r="V5" s="1">
        <v>15.82</v>
      </c>
      <c r="W5" s="3" t="s">
        <v>36</v>
      </c>
      <c r="X5" s="1">
        <v>16.77</v>
      </c>
      <c r="Y5" s="7" t="s">
        <v>37</v>
      </c>
      <c r="Z5">
        <v>17.48</v>
      </c>
      <c r="AA5" s="2" t="s">
        <v>37</v>
      </c>
      <c r="AB5">
        <v>16.18</v>
      </c>
      <c r="AC5" s="1">
        <f>AE5/B5</f>
        <v>17.41888888888889</v>
      </c>
      <c r="AD5" s="1">
        <f>AC5+C5</f>
        <v>22.41888888888889</v>
      </c>
      <c r="AE5" s="1">
        <f t="shared" si="4"/>
        <v>156.77000000000001</v>
      </c>
    </row>
    <row r="6" spans="1:31" x14ac:dyDescent="0.25">
      <c r="A6" t="s">
        <v>85</v>
      </c>
      <c r="B6">
        <v>9</v>
      </c>
      <c r="C6">
        <v>4</v>
      </c>
      <c r="D6">
        <f>B6-C6</f>
        <v>5</v>
      </c>
      <c r="E6">
        <v>19</v>
      </c>
      <c r="F6">
        <v>18</v>
      </c>
      <c r="G6">
        <v>33</v>
      </c>
      <c r="H6">
        <v>1</v>
      </c>
      <c r="I6">
        <f>E6+F6</f>
        <v>37</v>
      </c>
      <c r="J6" s="1">
        <f>(G6+H6)/I6</f>
        <v>0.91891891891891897</v>
      </c>
      <c r="K6" s="2" t="s">
        <v>37</v>
      </c>
      <c r="L6" s="1">
        <v>18.89</v>
      </c>
      <c r="M6" s="3" t="s">
        <v>82</v>
      </c>
      <c r="N6" s="1">
        <v>19.64</v>
      </c>
      <c r="O6" s="2" t="s">
        <v>83</v>
      </c>
      <c r="P6" s="1">
        <v>18.079999999999998</v>
      </c>
      <c r="Q6" s="2" t="s">
        <v>83</v>
      </c>
      <c r="R6" s="1">
        <v>16.12</v>
      </c>
      <c r="S6" s="3" t="s">
        <v>38</v>
      </c>
      <c r="T6">
        <v>17.18</v>
      </c>
      <c r="U6" s="4" t="s">
        <v>38</v>
      </c>
      <c r="V6" s="1">
        <v>21.47</v>
      </c>
      <c r="W6" s="7" t="s">
        <v>84</v>
      </c>
      <c r="X6" s="1">
        <v>13.45</v>
      </c>
      <c r="Y6" s="3" t="s">
        <v>36</v>
      </c>
      <c r="Z6">
        <v>16.57</v>
      </c>
      <c r="AA6" s="2" t="s">
        <v>83</v>
      </c>
      <c r="AB6">
        <v>18.91</v>
      </c>
      <c r="AC6" s="1">
        <f>AE6/B6</f>
        <v>17.812222222222221</v>
      </c>
      <c r="AD6" s="1">
        <f>AC6+C6</f>
        <v>21.812222222222221</v>
      </c>
      <c r="AE6" s="1">
        <f t="shared" si="4"/>
        <v>160.31</v>
      </c>
    </row>
    <row r="7" spans="1:31" x14ac:dyDescent="0.25">
      <c r="A7" t="s">
        <v>10</v>
      </c>
      <c r="B7">
        <v>9</v>
      </c>
      <c r="C7">
        <v>5</v>
      </c>
      <c r="D7">
        <f>B7-C7</f>
        <v>4</v>
      </c>
      <c r="E7">
        <v>22</v>
      </c>
      <c r="F7">
        <v>18</v>
      </c>
      <c r="G7">
        <v>29</v>
      </c>
      <c r="H7">
        <v>0</v>
      </c>
      <c r="I7">
        <f>E7+F7</f>
        <v>40</v>
      </c>
      <c r="J7" s="1">
        <f>(G7+H7)/I7</f>
        <v>0.72499999999999998</v>
      </c>
      <c r="K7" s="3" t="s">
        <v>34</v>
      </c>
      <c r="L7" s="1">
        <v>13.83</v>
      </c>
      <c r="M7" s="2" t="s">
        <v>33</v>
      </c>
      <c r="N7" s="1">
        <v>15.72</v>
      </c>
      <c r="O7" s="2" t="s">
        <v>33</v>
      </c>
      <c r="P7" s="1">
        <v>14.89</v>
      </c>
      <c r="Q7" s="3" t="s">
        <v>35</v>
      </c>
      <c r="R7" s="1">
        <v>16.7</v>
      </c>
      <c r="S7" s="7" t="s">
        <v>33</v>
      </c>
      <c r="T7">
        <v>17.07</v>
      </c>
      <c r="U7" s="2" t="s">
        <v>40</v>
      </c>
      <c r="V7" s="1">
        <v>15.04</v>
      </c>
      <c r="W7" s="3" t="s">
        <v>35</v>
      </c>
      <c r="X7" s="1">
        <v>15.99</v>
      </c>
      <c r="Y7" s="4" t="s">
        <v>34</v>
      </c>
      <c r="Z7">
        <v>19.22</v>
      </c>
      <c r="AA7" s="4" t="s">
        <v>34</v>
      </c>
      <c r="AB7">
        <v>17.62</v>
      </c>
      <c r="AC7" s="1">
        <f>AE7/B7</f>
        <v>16.231111111111108</v>
      </c>
      <c r="AD7" s="1">
        <f>AC7+C7</f>
        <v>21.231111111111108</v>
      </c>
      <c r="AE7" s="1">
        <f t="shared" si="4"/>
        <v>146.07999999999998</v>
      </c>
    </row>
    <row r="8" spans="1:31" x14ac:dyDescent="0.25">
      <c r="A8" t="s">
        <v>20</v>
      </c>
      <c r="B8">
        <v>8</v>
      </c>
      <c r="C8">
        <v>4</v>
      </c>
      <c r="D8">
        <v>4</v>
      </c>
      <c r="E8">
        <v>13</v>
      </c>
      <c r="F8">
        <v>16</v>
      </c>
      <c r="G8">
        <v>24</v>
      </c>
      <c r="H8">
        <v>0</v>
      </c>
      <c r="I8">
        <f>E8+F8</f>
        <v>29</v>
      </c>
      <c r="J8" s="1">
        <f>(G8+H8)/I8</f>
        <v>0.82758620689655171</v>
      </c>
      <c r="L8" s="1">
        <v>0</v>
      </c>
      <c r="M8" s="3" t="s">
        <v>34</v>
      </c>
      <c r="N8" s="1">
        <v>15.99</v>
      </c>
      <c r="O8" s="2" t="s">
        <v>40</v>
      </c>
      <c r="P8" s="1">
        <v>16.66</v>
      </c>
      <c r="Q8" s="3" t="s">
        <v>48</v>
      </c>
      <c r="R8" s="1">
        <v>16.5</v>
      </c>
      <c r="S8" s="7" t="s">
        <v>80</v>
      </c>
      <c r="T8">
        <v>16.59</v>
      </c>
      <c r="U8" s="3" t="s">
        <v>82</v>
      </c>
      <c r="V8" s="1">
        <v>19.39</v>
      </c>
      <c r="W8" s="3" t="s">
        <v>38</v>
      </c>
      <c r="X8" s="1">
        <v>17.48</v>
      </c>
      <c r="Y8" s="7" t="s">
        <v>84</v>
      </c>
      <c r="Z8">
        <v>16.260000000000002</v>
      </c>
      <c r="AA8" s="2" t="s">
        <v>84</v>
      </c>
      <c r="AB8">
        <v>16.14</v>
      </c>
      <c r="AC8" s="1">
        <f>AE8/B8</f>
        <v>16.876249999999999</v>
      </c>
      <c r="AD8" s="1">
        <f>AC8+C8</f>
        <v>20.876249999999999</v>
      </c>
      <c r="AE8" s="1">
        <f t="shared" si="4"/>
        <v>135.01</v>
      </c>
    </row>
    <row r="9" spans="1:31" x14ac:dyDescent="0.25">
      <c r="A9" t="s">
        <v>19</v>
      </c>
      <c r="B9">
        <v>5</v>
      </c>
      <c r="C9">
        <v>4</v>
      </c>
      <c r="D9">
        <f>B9-C9</f>
        <v>1</v>
      </c>
      <c r="E9">
        <v>13</v>
      </c>
      <c r="F9">
        <v>9</v>
      </c>
      <c r="G9">
        <v>13</v>
      </c>
      <c r="H9">
        <v>0</v>
      </c>
      <c r="I9">
        <f>E9+F9</f>
        <v>22</v>
      </c>
      <c r="J9" s="1">
        <f>(G9+H9)/I9</f>
        <v>0.59090909090909094</v>
      </c>
      <c r="K9" s="3" t="s">
        <v>36</v>
      </c>
      <c r="L9" s="1">
        <v>14.2</v>
      </c>
      <c r="M9" s="3" t="s">
        <v>36</v>
      </c>
      <c r="N9" s="1">
        <v>18.77</v>
      </c>
      <c r="O9" s="4" t="s">
        <v>36</v>
      </c>
      <c r="P9" s="1">
        <v>18.11</v>
      </c>
      <c r="Q9" s="2" t="s">
        <v>37</v>
      </c>
      <c r="R9" s="1">
        <v>16.91</v>
      </c>
      <c r="S9" s="3" t="s">
        <v>35</v>
      </c>
      <c r="T9">
        <v>15.82</v>
      </c>
      <c r="U9" s="3"/>
      <c r="V9" s="1">
        <v>0</v>
      </c>
      <c r="W9" s="3"/>
      <c r="X9" s="1">
        <v>0</v>
      </c>
      <c r="Z9" s="1">
        <v>0</v>
      </c>
      <c r="AA9" s="2"/>
      <c r="AB9" s="1">
        <v>0</v>
      </c>
      <c r="AC9" s="1">
        <f>AE9/B9</f>
        <v>16.762</v>
      </c>
      <c r="AD9" s="1">
        <f>AC9+C9</f>
        <v>20.762</v>
      </c>
      <c r="AE9" s="1">
        <f t="shared" si="4"/>
        <v>83.81</v>
      </c>
    </row>
    <row r="10" spans="1:31" x14ac:dyDescent="0.25">
      <c r="A10" t="s">
        <v>17</v>
      </c>
      <c r="B10">
        <v>9</v>
      </c>
      <c r="C10">
        <v>4</v>
      </c>
      <c r="D10">
        <f>B10-C10</f>
        <v>5</v>
      </c>
      <c r="E10">
        <v>17</v>
      </c>
      <c r="F10">
        <v>17</v>
      </c>
      <c r="G10">
        <v>24</v>
      </c>
      <c r="H10">
        <v>0</v>
      </c>
      <c r="I10">
        <f>E10+F10</f>
        <v>34</v>
      </c>
      <c r="J10" s="1">
        <f>(G10+H10)/I10</f>
        <v>0.70588235294117652</v>
      </c>
      <c r="K10" s="3" t="s">
        <v>38</v>
      </c>
      <c r="L10" s="1">
        <v>16.52</v>
      </c>
      <c r="M10" s="2" t="s">
        <v>83</v>
      </c>
      <c r="N10" s="1">
        <v>15.22</v>
      </c>
      <c r="O10" s="2" t="s">
        <v>84</v>
      </c>
      <c r="P10" s="1">
        <v>18.84</v>
      </c>
      <c r="Q10" s="2" t="s">
        <v>83</v>
      </c>
      <c r="R10" s="1">
        <v>13.96</v>
      </c>
      <c r="S10" s="7" t="s">
        <v>84</v>
      </c>
      <c r="T10">
        <v>15.98</v>
      </c>
      <c r="U10" s="3" t="s">
        <v>34</v>
      </c>
      <c r="V10" s="1">
        <v>17.059999999999999</v>
      </c>
      <c r="W10" s="3" t="s">
        <v>35</v>
      </c>
      <c r="X10" s="1">
        <v>16.34</v>
      </c>
      <c r="Y10" s="7" t="s">
        <v>40</v>
      </c>
      <c r="Z10">
        <v>15.25</v>
      </c>
      <c r="AA10" s="3" t="s">
        <v>35</v>
      </c>
      <c r="AB10">
        <v>15.99</v>
      </c>
      <c r="AC10" s="1">
        <f>AE10/B10</f>
        <v>16.128888888888891</v>
      </c>
      <c r="AD10" s="1">
        <f>AC10+C10</f>
        <v>20.128888888888891</v>
      </c>
      <c r="AE10" s="1">
        <f t="shared" si="4"/>
        <v>145.16000000000003</v>
      </c>
    </row>
    <row r="11" spans="1:31" x14ac:dyDescent="0.25">
      <c r="A11" t="s">
        <v>12</v>
      </c>
      <c r="B11">
        <v>9</v>
      </c>
      <c r="C11">
        <v>4</v>
      </c>
      <c r="D11">
        <f>B11-C11</f>
        <v>5</v>
      </c>
      <c r="E11">
        <v>17</v>
      </c>
      <c r="F11">
        <v>20</v>
      </c>
      <c r="G11">
        <v>18</v>
      </c>
      <c r="H11">
        <v>0</v>
      </c>
      <c r="I11">
        <f>E11+F11</f>
        <v>37</v>
      </c>
      <c r="J11" s="1">
        <f>(G11+H11)/I11</f>
        <v>0.48648648648648651</v>
      </c>
      <c r="K11" s="4" t="s">
        <v>35</v>
      </c>
      <c r="L11" s="1">
        <v>16.89</v>
      </c>
      <c r="M11" s="3" t="s">
        <v>34</v>
      </c>
      <c r="N11" s="1">
        <v>15.19</v>
      </c>
      <c r="O11" s="3" t="s">
        <v>48</v>
      </c>
      <c r="P11" s="1">
        <v>16.48</v>
      </c>
      <c r="Q11" s="2" t="s">
        <v>83</v>
      </c>
      <c r="R11" s="1">
        <v>18.47</v>
      </c>
      <c r="S11" s="7" t="s">
        <v>37</v>
      </c>
      <c r="T11">
        <v>16.03</v>
      </c>
      <c r="U11" s="2" t="s">
        <v>37</v>
      </c>
      <c r="V11" s="1">
        <v>16.71</v>
      </c>
      <c r="W11" s="7" t="s">
        <v>84</v>
      </c>
      <c r="X11" s="1">
        <v>14.36</v>
      </c>
      <c r="Y11" s="3" t="s">
        <v>34</v>
      </c>
      <c r="Z11">
        <v>16.28</v>
      </c>
      <c r="AA11" s="2" t="s">
        <v>40</v>
      </c>
      <c r="AB11">
        <v>13.89</v>
      </c>
      <c r="AC11" s="1">
        <f>AE11/B11</f>
        <v>16.033333333333335</v>
      </c>
      <c r="AD11" s="1">
        <f>AC11+C11</f>
        <v>20.033333333333335</v>
      </c>
      <c r="AE11" s="1">
        <f t="shared" si="4"/>
        <v>144.30000000000001</v>
      </c>
    </row>
    <row r="12" spans="1:31" x14ac:dyDescent="0.25">
      <c r="A12" t="s">
        <v>13</v>
      </c>
      <c r="B12">
        <v>9</v>
      </c>
      <c r="C12">
        <v>4</v>
      </c>
      <c r="D12">
        <f>B12-C12</f>
        <v>5</v>
      </c>
      <c r="E12">
        <v>19</v>
      </c>
      <c r="F12">
        <v>18</v>
      </c>
      <c r="G12">
        <v>22</v>
      </c>
      <c r="H12">
        <v>0</v>
      </c>
      <c r="I12">
        <f>E12+F12</f>
        <v>37</v>
      </c>
      <c r="J12" s="1">
        <f>(G12+H12)/I12</f>
        <v>0.59459459459459463</v>
      </c>
      <c r="K12" s="3" t="s">
        <v>35</v>
      </c>
      <c r="L12" s="1">
        <v>15.34</v>
      </c>
      <c r="M12" s="4" t="s">
        <v>34</v>
      </c>
      <c r="N12" s="1">
        <v>16.059999999999999</v>
      </c>
      <c r="O12" s="2" t="s">
        <v>80</v>
      </c>
      <c r="P12" s="1">
        <v>14.9</v>
      </c>
      <c r="Q12" s="2" t="s">
        <v>33</v>
      </c>
      <c r="R12" s="1">
        <v>13.44</v>
      </c>
      <c r="S12" s="7" t="s">
        <v>33</v>
      </c>
      <c r="T12">
        <v>15.78</v>
      </c>
      <c r="U12" s="2" t="s">
        <v>33</v>
      </c>
      <c r="V12" s="1">
        <v>18.16</v>
      </c>
      <c r="W12" s="3" t="s">
        <v>48</v>
      </c>
      <c r="X12" s="1">
        <v>18.239999999999998</v>
      </c>
      <c r="Y12" s="7" t="s">
        <v>40</v>
      </c>
      <c r="Z12">
        <v>14.07</v>
      </c>
      <c r="AA12" s="3" t="s">
        <v>35</v>
      </c>
      <c r="AB12">
        <v>17.28</v>
      </c>
      <c r="AC12" s="1">
        <f>AE12/B12</f>
        <v>15.918888888888887</v>
      </c>
      <c r="AD12" s="1">
        <f>AC12+C12</f>
        <v>19.918888888888887</v>
      </c>
      <c r="AE12" s="1">
        <f t="shared" si="4"/>
        <v>143.26999999999998</v>
      </c>
    </row>
    <row r="13" spans="1:31" x14ac:dyDescent="0.25">
      <c r="A13" t="s">
        <v>92</v>
      </c>
      <c r="B13">
        <v>4</v>
      </c>
      <c r="C13">
        <v>3</v>
      </c>
      <c r="D13">
        <f>B13-C13</f>
        <v>1</v>
      </c>
      <c r="E13">
        <v>11</v>
      </c>
      <c r="F13">
        <v>6</v>
      </c>
      <c r="G13">
        <v>12</v>
      </c>
      <c r="H13">
        <v>0</v>
      </c>
      <c r="I13">
        <f>E13+F13</f>
        <v>17</v>
      </c>
      <c r="J13" s="1">
        <f>(G13+H13)/I13</f>
        <v>0.70588235294117652</v>
      </c>
      <c r="L13" s="1">
        <v>0</v>
      </c>
      <c r="N13" s="1">
        <v>0</v>
      </c>
      <c r="P13" s="1">
        <v>0</v>
      </c>
      <c r="R13" s="1">
        <v>0</v>
      </c>
      <c r="S13" s="7"/>
      <c r="T13" s="1">
        <v>0</v>
      </c>
      <c r="U13" s="3" t="s">
        <v>35</v>
      </c>
      <c r="V13" s="1">
        <v>15.66</v>
      </c>
      <c r="W13" s="3" t="s">
        <v>48</v>
      </c>
      <c r="X13" s="1">
        <v>15.87</v>
      </c>
      <c r="Y13" s="3" t="s">
        <v>34</v>
      </c>
      <c r="Z13">
        <v>17.82</v>
      </c>
      <c r="AA13" s="2" t="s">
        <v>33</v>
      </c>
      <c r="AB13">
        <v>17.93</v>
      </c>
      <c r="AC13" s="1">
        <f>AE13/B13</f>
        <v>16.82</v>
      </c>
      <c r="AD13" s="1">
        <f>AC13+C13</f>
        <v>19.82</v>
      </c>
      <c r="AE13" s="1">
        <f t="shared" si="4"/>
        <v>67.28</v>
      </c>
    </row>
    <row r="14" spans="1:31" x14ac:dyDescent="0.25">
      <c r="A14" t="s">
        <v>16</v>
      </c>
      <c r="B14">
        <v>9</v>
      </c>
      <c r="C14">
        <v>4</v>
      </c>
      <c r="D14">
        <f>B14-C14</f>
        <v>5</v>
      </c>
      <c r="E14">
        <v>16</v>
      </c>
      <c r="F14">
        <v>20</v>
      </c>
      <c r="G14">
        <v>21</v>
      </c>
      <c r="H14">
        <v>1</v>
      </c>
      <c r="I14">
        <f>E14+F14</f>
        <v>36</v>
      </c>
      <c r="J14" s="1">
        <f>(G14+H14)/I14</f>
        <v>0.61111111111111116</v>
      </c>
      <c r="K14" s="2" t="s">
        <v>37</v>
      </c>
      <c r="L14" s="1">
        <v>16.190000000000001</v>
      </c>
      <c r="M14" s="2" t="s">
        <v>37</v>
      </c>
      <c r="N14" s="1">
        <v>15.82</v>
      </c>
      <c r="O14" s="2" t="s">
        <v>84</v>
      </c>
      <c r="P14" s="1">
        <v>16.43</v>
      </c>
      <c r="Q14" s="2" t="s">
        <v>33</v>
      </c>
      <c r="R14" s="1">
        <v>15.03</v>
      </c>
      <c r="S14" s="4" t="s">
        <v>48</v>
      </c>
      <c r="T14">
        <v>16.739999999999998</v>
      </c>
      <c r="U14" s="3" t="s">
        <v>48</v>
      </c>
      <c r="V14" s="1">
        <v>16.82</v>
      </c>
      <c r="W14" s="7" t="s">
        <v>80</v>
      </c>
      <c r="X14" s="1">
        <v>12.34</v>
      </c>
      <c r="Y14" s="3" t="s">
        <v>48</v>
      </c>
      <c r="Z14">
        <v>17.09</v>
      </c>
      <c r="AA14" s="3" t="s">
        <v>34</v>
      </c>
      <c r="AB14">
        <v>15.66</v>
      </c>
      <c r="AC14" s="1">
        <f>AE14/B14</f>
        <v>15.791111111111112</v>
      </c>
      <c r="AD14" s="1">
        <f>AC14+C14</f>
        <v>19.791111111111114</v>
      </c>
      <c r="AE14" s="1">
        <f t="shared" si="4"/>
        <v>142.12</v>
      </c>
    </row>
    <row r="15" spans="1:31" x14ac:dyDescent="0.25">
      <c r="A15" t="s">
        <v>9</v>
      </c>
      <c r="B15">
        <v>1</v>
      </c>
      <c r="C15">
        <v>0</v>
      </c>
      <c r="D15">
        <f>B15-C15</f>
        <v>1</v>
      </c>
      <c r="E15">
        <v>2</v>
      </c>
      <c r="F15">
        <v>3</v>
      </c>
      <c r="G15">
        <v>3</v>
      </c>
      <c r="H15">
        <v>0</v>
      </c>
      <c r="I15">
        <f>E15+F15</f>
        <v>5</v>
      </c>
      <c r="J15" s="1">
        <f>(G15+H15)/I15</f>
        <v>0.6</v>
      </c>
      <c r="K15" s="2" t="s">
        <v>33</v>
      </c>
      <c r="L15" s="1">
        <v>16.34</v>
      </c>
      <c r="M15" s="3"/>
      <c r="N15" s="1">
        <v>0</v>
      </c>
      <c r="O15" s="2"/>
      <c r="P15" s="1">
        <v>0</v>
      </c>
      <c r="R15" s="1">
        <v>0</v>
      </c>
      <c r="S15" s="7"/>
      <c r="T15" s="1">
        <v>0</v>
      </c>
      <c r="U15" s="3"/>
      <c r="V15" s="1">
        <v>0</v>
      </c>
      <c r="X15" s="1">
        <v>0</v>
      </c>
      <c r="Z15" s="1">
        <v>0</v>
      </c>
      <c r="AB15" s="1">
        <v>0</v>
      </c>
      <c r="AC15" s="1">
        <f>AE15/B15</f>
        <v>16.34</v>
      </c>
      <c r="AD15" s="1">
        <f>AC15+C15</f>
        <v>16.34</v>
      </c>
      <c r="AE15" s="1">
        <f t="shared" si="4"/>
        <v>16.34</v>
      </c>
    </row>
    <row r="16" spans="1:31" x14ac:dyDescent="0.25">
      <c r="A16" t="s">
        <v>14</v>
      </c>
      <c r="B16">
        <v>4</v>
      </c>
      <c r="C16">
        <v>1</v>
      </c>
      <c r="D16">
        <f>B16-C16</f>
        <v>3</v>
      </c>
      <c r="E16">
        <v>5</v>
      </c>
      <c r="F16">
        <v>11</v>
      </c>
      <c r="G16">
        <v>8</v>
      </c>
      <c r="H16">
        <v>0</v>
      </c>
      <c r="I16">
        <f>E16+F16</f>
        <v>16</v>
      </c>
      <c r="J16" s="1">
        <f>(G16+H16)/I16</f>
        <v>0.5</v>
      </c>
      <c r="K16" s="3" t="s">
        <v>34</v>
      </c>
      <c r="L16" s="1">
        <v>14.49</v>
      </c>
      <c r="M16" s="2" t="s">
        <v>40</v>
      </c>
      <c r="N16" s="1">
        <v>14.02</v>
      </c>
      <c r="O16" s="2" t="s">
        <v>80</v>
      </c>
      <c r="P16" s="1">
        <v>14.54</v>
      </c>
      <c r="Q16" s="2" t="s">
        <v>40</v>
      </c>
      <c r="R16" s="1">
        <v>15.72</v>
      </c>
      <c r="S16" s="7"/>
      <c r="T16" s="1">
        <v>0</v>
      </c>
      <c r="U16" s="3"/>
      <c r="V16" s="1">
        <v>0</v>
      </c>
      <c r="X16" s="1">
        <v>0</v>
      </c>
      <c r="Z16" s="1">
        <v>0</v>
      </c>
      <c r="AA16" s="3"/>
      <c r="AB16" s="1">
        <v>0</v>
      </c>
      <c r="AC16" s="1">
        <f>AE16/B16</f>
        <v>14.692499999999999</v>
      </c>
      <c r="AD16" s="1">
        <f>AC16+C16</f>
        <v>15.692499999999999</v>
      </c>
      <c r="AE16" s="1">
        <f t="shared" si="4"/>
        <v>58.769999999999996</v>
      </c>
    </row>
    <row r="17" spans="1:31" x14ac:dyDescent="0.25">
      <c r="A17" t="s">
        <v>21</v>
      </c>
      <c r="B17">
        <v>1</v>
      </c>
      <c r="C17">
        <v>0</v>
      </c>
      <c r="D17">
        <f>B17-C17</f>
        <v>1</v>
      </c>
      <c r="E17">
        <v>0</v>
      </c>
      <c r="F17">
        <v>3</v>
      </c>
      <c r="G17">
        <v>2</v>
      </c>
      <c r="H17">
        <v>0</v>
      </c>
      <c r="I17">
        <f>E17+F17</f>
        <v>3</v>
      </c>
      <c r="J17" s="1">
        <f>(G17+H17)/I17</f>
        <v>0.66666666666666663</v>
      </c>
      <c r="L17" s="1">
        <v>0</v>
      </c>
      <c r="N17" s="1">
        <v>0</v>
      </c>
      <c r="P17" s="1">
        <v>0</v>
      </c>
      <c r="R17" s="1">
        <v>0</v>
      </c>
      <c r="S17" s="7" t="s">
        <v>80</v>
      </c>
      <c r="T17">
        <v>13.15</v>
      </c>
      <c r="U17" s="3"/>
      <c r="V17" s="1">
        <v>0</v>
      </c>
      <c r="X17" s="1">
        <v>0</v>
      </c>
      <c r="Z17" s="1">
        <v>0</v>
      </c>
      <c r="AB17" s="1">
        <v>0</v>
      </c>
      <c r="AC17" s="1">
        <f>AE17/B17</f>
        <v>13.15</v>
      </c>
      <c r="AD17" s="1">
        <f>AC17+C17</f>
        <v>13.15</v>
      </c>
      <c r="AE17" s="1">
        <f t="shared" si="4"/>
        <v>13.15</v>
      </c>
    </row>
    <row r="18" spans="1:31" x14ac:dyDescent="0.25">
      <c r="V18" s="1"/>
      <c r="X18" s="1"/>
    </row>
    <row r="19" spans="1:31" x14ac:dyDescent="0.25">
      <c r="A19" t="s">
        <v>77</v>
      </c>
      <c r="C19">
        <f>SUM(C2:C18)</f>
        <v>58</v>
      </c>
      <c r="D19">
        <f>SUM(D2:D18)</f>
        <v>50</v>
      </c>
      <c r="G19">
        <f>SUM(G2:G18)</f>
        <v>337</v>
      </c>
      <c r="H19">
        <f>SUM(H2:H18)</f>
        <v>4</v>
      </c>
      <c r="I19">
        <f>SUM(I2:I18)</f>
        <v>435</v>
      </c>
      <c r="J19" s="1">
        <f>SUM(J2:J18)</f>
        <v>12.276501833753352</v>
      </c>
      <c r="L19" s="1">
        <f>SUM(L2:L18)</f>
        <v>193.60000000000002</v>
      </c>
      <c r="N19" s="1">
        <f>SUM(N2:N18)</f>
        <v>202.41</v>
      </c>
      <c r="P19" s="1">
        <f>SUM(P2:P18)</f>
        <v>205.7</v>
      </c>
      <c r="R19" s="1">
        <f>SUM(R2:R18)</f>
        <v>198.89000000000001</v>
      </c>
      <c r="T19">
        <f>SUM(T2:T18)</f>
        <v>199.12</v>
      </c>
      <c r="V19" s="1">
        <f>SUM(V2:V18)</f>
        <v>210.12999999999997</v>
      </c>
      <c r="X19" s="1">
        <f>SUM(X2:X18)</f>
        <v>203.21</v>
      </c>
      <c r="Z19">
        <f>SUM(Z2:Z18)</f>
        <v>208.32</v>
      </c>
      <c r="AB19">
        <f>SUM(AB2:AB18)</f>
        <v>204.51999999999998</v>
      </c>
    </row>
    <row r="20" spans="1:31" x14ac:dyDescent="0.25">
      <c r="A20" t="s">
        <v>78</v>
      </c>
      <c r="G20" s="1"/>
      <c r="J20" s="1">
        <f>J19/14</f>
        <v>0.87689298812523941</v>
      </c>
      <c r="L20" s="1">
        <f>L19/12</f>
        <v>16.133333333333336</v>
      </c>
      <c r="N20" s="1">
        <f>N19/12</f>
        <v>16.8675</v>
      </c>
      <c r="P20" s="1">
        <f>P19/12</f>
        <v>17.141666666666666</v>
      </c>
      <c r="R20" s="1">
        <f>R19/12</f>
        <v>16.574166666666667</v>
      </c>
      <c r="T20" s="1">
        <f>T19/12</f>
        <v>16.593333333333334</v>
      </c>
      <c r="V20">
        <f>V19/12</f>
        <v>17.510833333333331</v>
      </c>
      <c r="X20" s="1">
        <f>X19/12</f>
        <v>16.934166666666666</v>
      </c>
      <c r="Z20">
        <f>Z19/12</f>
        <v>17.36</v>
      </c>
      <c r="AB20" s="1">
        <f>AB19/12</f>
        <v>17.043333333333333</v>
      </c>
    </row>
    <row r="22" spans="1:31" x14ac:dyDescent="0.25">
      <c r="A22" s="3" t="s">
        <v>73</v>
      </c>
    </row>
    <row r="23" spans="1:31" x14ac:dyDescent="0.25">
      <c r="A23" s="2" t="s">
        <v>74</v>
      </c>
    </row>
    <row r="24" spans="1:31" x14ac:dyDescent="0.25">
      <c r="A24" s="4" t="s">
        <v>76</v>
      </c>
    </row>
  </sheetData>
  <sortState ref="A3:AD17">
    <sortCondition descending="1" ref="AD3:AD17"/>
  </sortState>
  <printOptions verticalCentered="1" gridLines="1"/>
  <pageMargins left="0" right="0" top="0" bottom="0" header="0" footer="0"/>
  <pageSetup paperSize="9" scale="7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18.85546875" customWidth="1"/>
    <col min="2" max="2" width="3.5703125" customWidth="1"/>
    <col min="3" max="3" width="4" customWidth="1"/>
    <col min="4" max="4" width="3.7109375" customWidth="1"/>
    <col min="5" max="5" width="4.7109375" customWidth="1"/>
    <col min="6" max="6" width="4.28515625" customWidth="1"/>
    <col min="7" max="7" width="5.28515625" customWidth="1"/>
    <col min="8" max="8" width="4.140625" customWidth="1"/>
    <col min="9" max="9" width="5.28515625" customWidth="1"/>
    <col min="10" max="10" width="9.42578125" customWidth="1"/>
    <col min="11" max="11" width="6.7109375" customWidth="1"/>
    <col min="12" max="12" width="8.140625" customWidth="1"/>
    <col min="13" max="13" width="7.140625" customWidth="1"/>
    <col min="14" max="14" width="7" customWidth="1"/>
    <col min="15" max="15" width="6.28515625" customWidth="1"/>
    <col min="16" max="16" width="7.7109375" customWidth="1"/>
    <col min="17" max="17" width="6.5703125" customWidth="1"/>
    <col min="18" max="18" width="7" customWidth="1"/>
    <col min="19" max="20" width="6.42578125" customWidth="1"/>
    <col min="21" max="21" width="6.140625" customWidth="1"/>
    <col min="22" max="22" width="6.85546875" customWidth="1"/>
    <col min="23" max="23" width="7" customWidth="1"/>
    <col min="24" max="24" width="6.7109375" customWidth="1"/>
    <col min="25" max="25" width="5.42578125" customWidth="1"/>
    <col min="26" max="26" width="6.42578125" customWidth="1"/>
    <col min="27" max="27" width="6.7109375" customWidth="1"/>
    <col min="28" max="28" width="6.85546875" customWidth="1"/>
    <col min="29" max="29" width="8.7109375" customWidth="1"/>
    <col min="31" max="31" width="10.4257812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79</v>
      </c>
      <c r="H1" t="s">
        <v>7</v>
      </c>
      <c r="I1" t="s">
        <v>93</v>
      </c>
      <c r="J1" t="s">
        <v>8</v>
      </c>
      <c r="K1" t="s">
        <v>22</v>
      </c>
      <c r="L1" t="s">
        <v>23</v>
      </c>
      <c r="M1" t="s">
        <v>24</v>
      </c>
      <c r="N1" t="s">
        <v>23</v>
      </c>
      <c r="O1" t="s">
        <v>25</v>
      </c>
      <c r="P1" t="s">
        <v>23</v>
      </c>
      <c r="Q1" t="s">
        <v>87</v>
      </c>
      <c r="R1" t="s">
        <v>23</v>
      </c>
      <c r="S1" t="s">
        <v>26</v>
      </c>
      <c r="T1" t="s">
        <v>23</v>
      </c>
      <c r="U1" t="s">
        <v>27</v>
      </c>
      <c r="V1" t="s">
        <v>23</v>
      </c>
      <c r="W1" t="s">
        <v>28</v>
      </c>
      <c r="X1" t="s">
        <v>23</v>
      </c>
      <c r="Y1" t="s">
        <v>29</v>
      </c>
      <c r="Z1" t="s">
        <v>23</v>
      </c>
      <c r="AA1" t="s">
        <v>30</v>
      </c>
      <c r="AB1" t="s">
        <v>23</v>
      </c>
      <c r="AC1" t="s">
        <v>31</v>
      </c>
      <c r="AD1" t="s">
        <v>32</v>
      </c>
      <c r="AE1" t="s">
        <v>95</v>
      </c>
    </row>
    <row r="2" spans="1:31" x14ac:dyDescent="0.25">
      <c r="A2" t="s">
        <v>55</v>
      </c>
      <c r="B2" s="8">
        <v>9</v>
      </c>
      <c r="C2" s="8">
        <v>8</v>
      </c>
      <c r="D2" s="8">
        <f t="shared" ref="D2:D32" si="0">B2-C2</f>
        <v>1</v>
      </c>
      <c r="E2" s="8">
        <v>33</v>
      </c>
      <c r="F2" s="8">
        <v>16</v>
      </c>
      <c r="G2" s="8">
        <v>113</v>
      </c>
      <c r="H2" s="8">
        <v>4</v>
      </c>
      <c r="I2" s="8">
        <f t="shared" ref="I2:I32" si="1">E2+F2</f>
        <v>49</v>
      </c>
      <c r="J2" s="5">
        <f t="shared" ref="J2:J32" si="2">(G2+H2)/I2</f>
        <v>2.3877551020408165</v>
      </c>
      <c r="K2" s="9" t="s">
        <v>56</v>
      </c>
      <c r="L2" s="5">
        <v>32.700000000000003</v>
      </c>
      <c r="M2" s="9" t="s">
        <v>58</v>
      </c>
      <c r="N2" s="5">
        <v>26.29</v>
      </c>
      <c r="O2" s="10" t="s">
        <v>62</v>
      </c>
      <c r="P2" s="5">
        <v>31.26</v>
      </c>
      <c r="Q2" s="9" t="s">
        <v>54</v>
      </c>
      <c r="R2" s="5">
        <v>26.66</v>
      </c>
      <c r="S2" s="9" t="s">
        <v>56</v>
      </c>
      <c r="T2" s="5">
        <v>27.79</v>
      </c>
      <c r="U2" s="6" t="s">
        <v>54</v>
      </c>
      <c r="V2" s="5">
        <v>27.67</v>
      </c>
      <c r="W2" s="6" t="s">
        <v>60</v>
      </c>
      <c r="X2" s="5">
        <v>26.03</v>
      </c>
      <c r="Y2" s="9" t="s">
        <v>60</v>
      </c>
      <c r="Z2" s="5">
        <v>29.47</v>
      </c>
      <c r="AA2" s="16" t="s">
        <v>58</v>
      </c>
      <c r="AB2" s="1">
        <v>25.54</v>
      </c>
      <c r="AC2" s="5">
        <f t="shared" ref="AC2:AC32" si="3">AE2/B2</f>
        <v>28.156666666666666</v>
      </c>
      <c r="AD2" s="5">
        <f t="shared" ref="AD2:AD32" si="4">AC2+C2</f>
        <v>36.156666666666666</v>
      </c>
      <c r="AE2" s="1">
        <f t="shared" ref="AE2:AE32" si="5">L2+N2+P2+R2+T2+V2+X2+Z2+AB2</f>
        <v>253.41</v>
      </c>
    </row>
    <row r="3" spans="1:31" x14ac:dyDescent="0.25">
      <c r="A3" t="s">
        <v>88</v>
      </c>
      <c r="B3" s="8">
        <v>6</v>
      </c>
      <c r="C3" s="8">
        <v>6</v>
      </c>
      <c r="D3" s="8">
        <f>B3-C3</f>
        <v>0</v>
      </c>
      <c r="E3" s="8">
        <v>21</v>
      </c>
      <c r="F3" s="8">
        <v>10</v>
      </c>
      <c r="G3" s="8">
        <v>51</v>
      </c>
      <c r="H3" s="8">
        <v>5</v>
      </c>
      <c r="I3" s="8">
        <f>E3+F3</f>
        <v>31</v>
      </c>
      <c r="J3" s="5">
        <f>(G3+H3)/I3</f>
        <v>1.8064516129032258</v>
      </c>
      <c r="K3" s="1"/>
      <c r="L3" s="1">
        <v>0</v>
      </c>
      <c r="M3" s="1"/>
      <c r="N3" s="1">
        <v>0</v>
      </c>
      <c r="O3" s="1"/>
      <c r="P3" s="1">
        <v>0</v>
      </c>
      <c r="Q3" s="11" t="s">
        <v>35</v>
      </c>
      <c r="R3" s="1">
        <v>27.33</v>
      </c>
      <c r="S3" s="9" t="s">
        <v>34</v>
      </c>
      <c r="T3" s="5">
        <v>25.43</v>
      </c>
      <c r="U3" s="11" t="s">
        <v>48</v>
      </c>
      <c r="V3" s="1">
        <v>25.86</v>
      </c>
      <c r="W3" s="16" t="s">
        <v>54</v>
      </c>
      <c r="X3" s="1">
        <v>23.92</v>
      </c>
      <c r="Y3" s="6" t="s">
        <v>56</v>
      </c>
      <c r="Z3" s="5">
        <v>26.79</v>
      </c>
      <c r="AA3" s="11" t="s">
        <v>54</v>
      </c>
      <c r="AB3" s="1">
        <v>27.18</v>
      </c>
      <c r="AC3" s="5">
        <f>AE3/B3</f>
        <v>26.085000000000004</v>
      </c>
      <c r="AD3" s="5">
        <f>AC3+C3</f>
        <v>32.085000000000008</v>
      </c>
      <c r="AE3" s="1">
        <f>L3+N3+P3+R3+T3+V3+X3+Z3+AB3</f>
        <v>156.51000000000002</v>
      </c>
    </row>
    <row r="4" spans="1:31" x14ac:dyDescent="0.25">
      <c r="A4" t="s">
        <v>47</v>
      </c>
      <c r="B4" s="8">
        <v>9</v>
      </c>
      <c r="C4" s="8">
        <v>6</v>
      </c>
      <c r="D4" s="8">
        <f>B4-C4</f>
        <v>3</v>
      </c>
      <c r="E4" s="8">
        <v>30</v>
      </c>
      <c r="F4" s="8">
        <v>20</v>
      </c>
      <c r="G4" s="8">
        <v>88</v>
      </c>
      <c r="H4" s="8">
        <v>6</v>
      </c>
      <c r="I4" s="8">
        <f>E4+F4</f>
        <v>50</v>
      </c>
      <c r="J4" s="5">
        <f>(G4+H4)/I4</f>
        <v>1.88</v>
      </c>
      <c r="K4" s="9" t="s">
        <v>48</v>
      </c>
      <c r="L4" s="5">
        <v>26.56</v>
      </c>
      <c r="M4" s="6" t="s">
        <v>56</v>
      </c>
      <c r="N4" s="5">
        <v>23.93</v>
      </c>
      <c r="O4" s="9" t="s">
        <v>54</v>
      </c>
      <c r="P4" s="5">
        <v>28.73</v>
      </c>
      <c r="Q4" s="6" t="s">
        <v>56</v>
      </c>
      <c r="R4" s="5">
        <v>26.22</v>
      </c>
      <c r="S4" s="12" t="s">
        <v>71</v>
      </c>
      <c r="T4" s="5">
        <v>25.82</v>
      </c>
      <c r="U4" s="10" t="s">
        <v>62</v>
      </c>
      <c r="V4" s="5">
        <v>23.76</v>
      </c>
      <c r="W4" s="9" t="s">
        <v>58</v>
      </c>
      <c r="X4" s="5">
        <v>26.5</v>
      </c>
      <c r="Y4" s="12" t="s">
        <v>71</v>
      </c>
      <c r="Z4" s="5">
        <v>22.51</v>
      </c>
      <c r="AA4" s="16" t="s">
        <v>60</v>
      </c>
      <c r="AB4" s="1">
        <v>26.72</v>
      </c>
      <c r="AC4" s="5">
        <f>AE4/B4</f>
        <v>25.638888888888886</v>
      </c>
      <c r="AD4" s="5">
        <f>AC4+C4</f>
        <v>31.638888888888886</v>
      </c>
      <c r="AE4" s="1">
        <f>L4+N4+P4+R4+T4+V4+X4+Z4+AB4</f>
        <v>230.74999999999997</v>
      </c>
    </row>
    <row r="5" spans="1:31" x14ac:dyDescent="0.25">
      <c r="A5" t="s">
        <v>67</v>
      </c>
      <c r="B5" s="8">
        <v>9</v>
      </c>
      <c r="C5" s="8">
        <v>6</v>
      </c>
      <c r="D5" s="8">
        <f>B5-C5</f>
        <v>3</v>
      </c>
      <c r="E5" s="8">
        <v>31</v>
      </c>
      <c r="F5" s="8">
        <v>22</v>
      </c>
      <c r="G5" s="8">
        <v>81</v>
      </c>
      <c r="H5" s="8">
        <v>3</v>
      </c>
      <c r="I5" s="8">
        <f>E5+F5</f>
        <v>53</v>
      </c>
      <c r="J5" s="5">
        <f>(G5+H5)/I5</f>
        <v>1.5849056603773586</v>
      </c>
      <c r="K5" s="6" t="s">
        <v>58</v>
      </c>
      <c r="L5" s="5">
        <v>25.62</v>
      </c>
      <c r="M5" s="10" t="s">
        <v>71</v>
      </c>
      <c r="N5" s="5">
        <v>23.8</v>
      </c>
      <c r="O5" s="6" t="s">
        <v>58</v>
      </c>
      <c r="P5" s="5">
        <v>25.5</v>
      </c>
      <c r="Q5" s="12" t="s">
        <v>64</v>
      </c>
      <c r="R5" s="5">
        <v>22.85</v>
      </c>
      <c r="S5" s="6" t="s">
        <v>56</v>
      </c>
      <c r="T5" s="5">
        <v>26.16</v>
      </c>
      <c r="U5" s="6" t="s">
        <v>56</v>
      </c>
      <c r="V5" s="5">
        <v>25.62</v>
      </c>
      <c r="W5" s="12" t="s">
        <v>64</v>
      </c>
      <c r="X5" s="5">
        <v>22.43</v>
      </c>
      <c r="Y5" s="6" t="s">
        <v>58</v>
      </c>
      <c r="Z5" s="5">
        <v>28.19</v>
      </c>
      <c r="AA5" s="16" t="s">
        <v>58</v>
      </c>
      <c r="AB5" s="1">
        <v>24.57</v>
      </c>
      <c r="AC5" s="5">
        <f>AE5/B5</f>
        <v>24.971111111111114</v>
      </c>
      <c r="AD5" s="5">
        <f>AC5+C5</f>
        <v>30.971111111111114</v>
      </c>
      <c r="AE5" s="1">
        <f>L5+N5+P5+R5+T5+V5+X5+Z5+AB5</f>
        <v>224.74</v>
      </c>
    </row>
    <row r="6" spans="1:31" x14ac:dyDescent="0.25">
      <c r="A6" t="s">
        <v>68</v>
      </c>
      <c r="B6" s="8">
        <v>9</v>
      </c>
      <c r="C6" s="8">
        <v>6</v>
      </c>
      <c r="D6" s="8">
        <f>B6-C6</f>
        <v>3</v>
      </c>
      <c r="E6" s="8">
        <v>31</v>
      </c>
      <c r="F6" s="8">
        <v>22</v>
      </c>
      <c r="G6" s="8">
        <v>97</v>
      </c>
      <c r="H6" s="8">
        <v>2</v>
      </c>
      <c r="I6" s="8">
        <f>E6+F6</f>
        <v>53</v>
      </c>
      <c r="J6" s="5">
        <f>(G6+H6)/I6</f>
        <v>1.8679245283018868</v>
      </c>
      <c r="K6" s="6" t="s">
        <v>54</v>
      </c>
      <c r="L6" s="5">
        <v>25.98</v>
      </c>
      <c r="M6" s="6" t="s">
        <v>54</v>
      </c>
      <c r="N6" s="5">
        <v>23.86</v>
      </c>
      <c r="O6" s="6" t="s">
        <v>60</v>
      </c>
      <c r="P6" s="5">
        <v>25.69</v>
      </c>
      <c r="Q6" s="6" t="s">
        <v>56</v>
      </c>
      <c r="R6" s="5">
        <v>23.12</v>
      </c>
      <c r="S6" s="12" t="s">
        <v>71</v>
      </c>
      <c r="T6" s="5">
        <v>25.7</v>
      </c>
      <c r="U6" s="6" t="s">
        <v>56</v>
      </c>
      <c r="V6" s="5">
        <v>25.05</v>
      </c>
      <c r="W6" s="12" t="s">
        <v>62</v>
      </c>
      <c r="X6" s="5">
        <v>22.62</v>
      </c>
      <c r="Y6" s="6" t="s">
        <v>54</v>
      </c>
      <c r="Z6" s="5">
        <v>24.01</v>
      </c>
      <c r="AA6" s="13" t="s">
        <v>71</v>
      </c>
      <c r="AB6" s="1">
        <v>28.33</v>
      </c>
      <c r="AC6" s="5">
        <f>AE6/B6</f>
        <v>24.928888888888892</v>
      </c>
      <c r="AD6" s="5">
        <f>AC6+C6</f>
        <v>30.928888888888892</v>
      </c>
      <c r="AE6" s="1">
        <f>L6+N6+P6+R6+T6+V6+X6+Z6+AB6</f>
        <v>224.36</v>
      </c>
    </row>
    <row r="7" spans="1:31" x14ac:dyDescent="0.25">
      <c r="A7" t="s">
        <v>46</v>
      </c>
      <c r="B7" s="8">
        <v>9</v>
      </c>
      <c r="C7" s="8">
        <v>6</v>
      </c>
      <c r="D7" s="8">
        <f>B7-C7</f>
        <v>3</v>
      </c>
      <c r="E7" s="8">
        <v>26</v>
      </c>
      <c r="F7" s="8">
        <v>19</v>
      </c>
      <c r="G7" s="8">
        <v>70</v>
      </c>
      <c r="H7" s="8">
        <v>3</v>
      </c>
      <c r="I7" s="8">
        <f>E7+F7</f>
        <v>45</v>
      </c>
      <c r="J7" s="5">
        <f>(G7+H7)/I7</f>
        <v>1.6222222222222222</v>
      </c>
      <c r="K7" s="10" t="s">
        <v>33</v>
      </c>
      <c r="L7" s="5">
        <v>25.91</v>
      </c>
      <c r="M7" s="9" t="s">
        <v>34</v>
      </c>
      <c r="N7" s="5">
        <v>26.61</v>
      </c>
      <c r="O7" s="10" t="s">
        <v>80</v>
      </c>
      <c r="P7" s="5">
        <v>24.47</v>
      </c>
      <c r="Q7" s="6" t="s">
        <v>34</v>
      </c>
      <c r="R7" s="5">
        <v>26.51</v>
      </c>
      <c r="S7" s="6" t="s">
        <v>60</v>
      </c>
      <c r="T7" s="5">
        <v>23.03</v>
      </c>
      <c r="U7" s="6" t="s">
        <v>58</v>
      </c>
      <c r="V7" s="5">
        <v>23.49</v>
      </c>
      <c r="W7" s="12" t="s">
        <v>64</v>
      </c>
      <c r="X7" s="5">
        <v>23.21</v>
      </c>
      <c r="Y7" s="6" t="s">
        <v>60</v>
      </c>
      <c r="Z7" s="5">
        <v>27.45</v>
      </c>
      <c r="AA7" s="16" t="s">
        <v>54</v>
      </c>
      <c r="AB7" s="1">
        <v>23.42</v>
      </c>
      <c r="AC7" s="5">
        <f>AE7/B7</f>
        <v>24.900000000000002</v>
      </c>
      <c r="AD7" s="5">
        <f>AC7+C7</f>
        <v>30.900000000000002</v>
      </c>
      <c r="AE7" s="1">
        <f>L7+N7+P7+R7+T7+V7+X7+Z7+AB7</f>
        <v>224.10000000000002</v>
      </c>
    </row>
    <row r="8" spans="1:31" x14ac:dyDescent="0.25">
      <c r="A8" t="s">
        <v>72</v>
      </c>
      <c r="B8" s="8">
        <v>8</v>
      </c>
      <c r="C8" s="8">
        <v>6</v>
      </c>
      <c r="D8" s="8">
        <f>B8-C8</f>
        <v>2</v>
      </c>
      <c r="E8" s="8">
        <v>19</v>
      </c>
      <c r="F8" s="8">
        <v>14</v>
      </c>
      <c r="G8" s="8">
        <v>62</v>
      </c>
      <c r="H8" s="8">
        <v>1</v>
      </c>
      <c r="I8" s="8">
        <f>E8+F8</f>
        <v>33</v>
      </c>
      <c r="J8" s="5">
        <f>(G8+H8)/I8</f>
        <v>1.9090909090909092</v>
      </c>
      <c r="K8" s="5"/>
      <c r="L8" s="5">
        <v>0</v>
      </c>
      <c r="M8" s="6" t="s">
        <v>48</v>
      </c>
      <c r="N8" s="5">
        <v>25.33</v>
      </c>
      <c r="O8" s="6" t="s">
        <v>48</v>
      </c>
      <c r="P8" s="5">
        <v>19.09</v>
      </c>
      <c r="Q8" s="6" t="s">
        <v>34</v>
      </c>
      <c r="R8" s="5">
        <v>26.82</v>
      </c>
      <c r="S8" s="12" t="s">
        <v>40</v>
      </c>
      <c r="T8" s="5">
        <v>22.68</v>
      </c>
      <c r="U8" s="6" t="s">
        <v>34</v>
      </c>
      <c r="V8" s="5">
        <v>25.15</v>
      </c>
      <c r="W8" s="12" t="s">
        <v>80</v>
      </c>
      <c r="X8" s="5">
        <v>23.37</v>
      </c>
      <c r="Y8" s="6" t="s">
        <v>35</v>
      </c>
      <c r="Z8" s="5">
        <v>24.24</v>
      </c>
      <c r="AA8" s="11" t="s">
        <v>34</v>
      </c>
      <c r="AB8" s="1">
        <v>27.36</v>
      </c>
      <c r="AC8" s="5">
        <f>AE8/B8</f>
        <v>24.255000000000003</v>
      </c>
      <c r="AD8" s="5">
        <f>AC8+C8</f>
        <v>30.255000000000003</v>
      </c>
      <c r="AE8" s="1">
        <f>L8+N8+P8+R8+T8+V8+X8+Z8+AB8</f>
        <v>194.04000000000002</v>
      </c>
    </row>
    <row r="9" spans="1:31" x14ac:dyDescent="0.25">
      <c r="A9" t="s">
        <v>50</v>
      </c>
      <c r="B9" s="8">
        <v>9</v>
      </c>
      <c r="C9" s="8">
        <v>6</v>
      </c>
      <c r="D9" s="8">
        <f>B9-C9</f>
        <v>3</v>
      </c>
      <c r="E9" s="8">
        <v>29</v>
      </c>
      <c r="F9" s="8">
        <v>23</v>
      </c>
      <c r="G9" s="8">
        <v>82</v>
      </c>
      <c r="H9" s="8">
        <v>2</v>
      </c>
      <c r="I9" s="8">
        <f>E9+F9</f>
        <v>52</v>
      </c>
      <c r="J9" s="5">
        <f>(G9+H9)/I9</f>
        <v>1.6153846153846154</v>
      </c>
      <c r="K9" s="6" t="s">
        <v>34</v>
      </c>
      <c r="L9" s="5">
        <v>23.99</v>
      </c>
      <c r="M9" s="6" t="s">
        <v>48</v>
      </c>
      <c r="N9" s="5">
        <v>25.18</v>
      </c>
      <c r="O9" s="10" t="s">
        <v>71</v>
      </c>
      <c r="P9" s="5">
        <v>21.82</v>
      </c>
      <c r="Q9" s="12" t="s">
        <v>64</v>
      </c>
      <c r="R9" s="5">
        <v>22.67</v>
      </c>
      <c r="S9" s="6" t="s">
        <v>54</v>
      </c>
      <c r="T9" s="5">
        <v>21.29</v>
      </c>
      <c r="U9" s="9" t="s">
        <v>60</v>
      </c>
      <c r="V9" s="5">
        <v>27.83</v>
      </c>
      <c r="W9" s="12" t="s">
        <v>64</v>
      </c>
      <c r="X9" s="5">
        <v>23.94</v>
      </c>
      <c r="Y9" s="6" t="s">
        <v>54</v>
      </c>
      <c r="Z9" s="5">
        <v>24.32</v>
      </c>
      <c r="AA9" s="16" t="s">
        <v>58</v>
      </c>
      <c r="AB9" s="1">
        <v>21.74</v>
      </c>
      <c r="AC9" s="5">
        <f>AE9/B9</f>
        <v>23.642222222222227</v>
      </c>
      <c r="AD9" s="5">
        <f>AC9+C9</f>
        <v>29.642222222222227</v>
      </c>
      <c r="AE9" s="1">
        <f>L9+N9+P9+R9+T9+V9+X9+Z9+AB9</f>
        <v>212.78000000000003</v>
      </c>
    </row>
    <row r="10" spans="1:31" x14ac:dyDescent="0.25">
      <c r="A10" t="s">
        <v>59</v>
      </c>
      <c r="B10" s="8">
        <v>9</v>
      </c>
      <c r="C10" s="8">
        <v>5</v>
      </c>
      <c r="D10" s="8">
        <f>B10-C10</f>
        <v>4</v>
      </c>
      <c r="E10" s="8">
        <v>25</v>
      </c>
      <c r="F10" s="8">
        <v>23</v>
      </c>
      <c r="G10" s="8">
        <v>78</v>
      </c>
      <c r="H10" s="8">
        <v>3</v>
      </c>
      <c r="I10" s="8">
        <f>E10+F10</f>
        <v>48</v>
      </c>
      <c r="J10" s="5">
        <f>(G10+H10)/I10</f>
        <v>1.6875</v>
      </c>
      <c r="K10" s="6" t="s">
        <v>60</v>
      </c>
      <c r="L10" s="5">
        <v>26.37</v>
      </c>
      <c r="M10" s="6" t="s">
        <v>58</v>
      </c>
      <c r="N10" s="5">
        <v>24.28</v>
      </c>
      <c r="O10" s="10" t="s">
        <v>64</v>
      </c>
      <c r="P10" s="5">
        <v>23.28</v>
      </c>
      <c r="Q10" s="6" t="s">
        <v>58</v>
      </c>
      <c r="R10" s="5">
        <v>24.23</v>
      </c>
      <c r="S10" s="12" t="s">
        <v>64</v>
      </c>
      <c r="T10" s="5">
        <v>24.63</v>
      </c>
      <c r="U10" s="10" t="s">
        <v>64</v>
      </c>
      <c r="V10" s="5">
        <v>20.84</v>
      </c>
      <c r="W10" s="12" t="s">
        <v>62</v>
      </c>
      <c r="X10" s="5">
        <v>23.48</v>
      </c>
      <c r="Y10" s="6" t="s">
        <v>48</v>
      </c>
      <c r="Z10" s="5">
        <v>25.44</v>
      </c>
      <c r="AA10" s="16" t="s">
        <v>34</v>
      </c>
      <c r="AB10" s="1">
        <v>25.51</v>
      </c>
      <c r="AC10" s="5">
        <f>AE10/B10</f>
        <v>24.228888888888886</v>
      </c>
      <c r="AD10" s="5">
        <f>AC10+C10</f>
        <v>29.228888888888886</v>
      </c>
      <c r="AE10" s="1">
        <f>L10+N10+P10+R10+T10+V10+X10+Z10+AB10</f>
        <v>218.05999999999997</v>
      </c>
    </row>
    <row r="11" spans="1:31" x14ac:dyDescent="0.25">
      <c r="A11" t="s">
        <v>49</v>
      </c>
      <c r="B11" s="8">
        <v>9</v>
      </c>
      <c r="C11" s="8">
        <v>5</v>
      </c>
      <c r="D11" s="8">
        <f>B11-C11</f>
        <v>4</v>
      </c>
      <c r="E11" s="8">
        <v>21</v>
      </c>
      <c r="F11" s="8">
        <v>19</v>
      </c>
      <c r="G11" s="8">
        <v>68</v>
      </c>
      <c r="H11" s="8">
        <v>2</v>
      </c>
      <c r="I11" s="8">
        <f>E11+F11</f>
        <v>40</v>
      </c>
      <c r="J11" s="5">
        <f>(G11+H11)/I11</f>
        <v>1.75</v>
      </c>
      <c r="K11" s="6" t="s">
        <v>48</v>
      </c>
      <c r="L11" s="5">
        <v>25.18</v>
      </c>
      <c r="M11" s="10" t="s">
        <v>40</v>
      </c>
      <c r="N11" s="5">
        <v>26.28</v>
      </c>
      <c r="O11" s="6" t="s">
        <v>34</v>
      </c>
      <c r="P11" s="5">
        <v>23.42</v>
      </c>
      <c r="Q11" s="12" t="s">
        <v>33</v>
      </c>
      <c r="R11" s="5">
        <v>23.85</v>
      </c>
      <c r="S11" s="6" t="s">
        <v>34</v>
      </c>
      <c r="T11" s="5">
        <v>22.06</v>
      </c>
      <c r="U11" s="10" t="s">
        <v>40</v>
      </c>
      <c r="V11" s="5">
        <v>20.56</v>
      </c>
      <c r="W11" s="12" t="s">
        <v>33</v>
      </c>
      <c r="X11" s="5">
        <v>24.12</v>
      </c>
      <c r="Y11" s="9" t="s">
        <v>35</v>
      </c>
      <c r="Z11" s="5">
        <v>27.33</v>
      </c>
      <c r="AA11" s="16" t="s">
        <v>34</v>
      </c>
      <c r="AB11" s="1">
        <v>23.71</v>
      </c>
      <c r="AC11" s="5">
        <f>AE11/B11</f>
        <v>24.056666666666668</v>
      </c>
      <c r="AD11" s="5">
        <f>AC11+C11</f>
        <v>29.056666666666668</v>
      </c>
      <c r="AE11" s="1">
        <f>L11+N11+P11+R11+T11+V11+X11+Z11+AB11</f>
        <v>216.51000000000002</v>
      </c>
    </row>
    <row r="12" spans="1:31" x14ac:dyDescent="0.25">
      <c r="A12" t="s">
        <v>61</v>
      </c>
      <c r="B12" s="8">
        <v>9</v>
      </c>
      <c r="C12" s="8">
        <v>4</v>
      </c>
      <c r="D12" s="8">
        <f>B12-C12</f>
        <v>5</v>
      </c>
      <c r="E12" s="8">
        <v>17</v>
      </c>
      <c r="F12" s="8">
        <v>21</v>
      </c>
      <c r="G12" s="8">
        <v>54</v>
      </c>
      <c r="H12" s="8">
        <v>2</v>
      </c>
      <c r="I12" s="8">
        <f>E12+F12</f>
        <v>38</v>
      </c>
      <c r="J12" s="5">
        <f>(G12+H12)/I12</f>
        <v>1.4736842105263157</v>
      </c>
      <c r="K12" s="10" t="s">
        <v>62</v>
      </c>
      <c r="L12" s="5">
        <v>22.63</v>
      </c>
      <c r="M12" s="10" t="s">
        <v>33</v>
      </c>
      <c r="N12" s="5">
        <v>28.73</v>
      </c>
      <c r="O12" s="6" t="s">
        <v>34</v>
      </c>
      <c r="P12" s="5">
        <v>25.27</v>
      </c>
      <c r="Q12" s="12" t="s">
        <v>40</v>
      </c>
      <c r="R12" s="5">
        <v>23.21</v>
      </c>
      <c r="S12" s="6" t="s">
        <v>48</v>
      </c>
      <c r="T12" s="5">
        <v>23.74</v>
      </c>
      <c r="U12" s="6" t="s">
        <v>34</v>
      </c>
      <c r="V12" s="5">
        <v>25.32</v>
      </c>
      <c r="W12" s="12" t="s">
        <v>80</v>
      </c>
      <c r="X12" s="5">
        <v>21.37</v>
      </c>
      <c r="Y12" s="6" t="s">
        <v>34</v>
      </c>
      <c r="Z12" s="5">
        <v>24.03</v>
      </c>
      <c r="AA12" s="13" t="s">
        <v>40</v>
      </c>
      <c r="AB12" s="1">
        <v>26.16</v>
      </c>
      <c r="AC12" s="5">
        <f>AE12/B12</f>
        <v>24.495555555555555</v>
      </c>
      <c r="AD12" s="5">
        <f>AC12+C12</f>
        <v>28.495555555555555</v>
      </c>
      <c r="AE12" s="1">
        <f>L12+N12+P12+R12+T12+V12+X12+Z12+AB12</f>
        <v>220.46</v>
      </c>
    </row>
    <row r="13" spans="1:31" x14ac:dyDescent="0.25">
      <c r="A13" t="s">
        <v>41</v>
      </c>
      <c r="B13" s="8">
        <v>9</v>
      </c>
      <c r="C13" s="8">
        <v>4</v>
      </c>
      <c r="D13" s="8">
        <f>B13-C13</f>
        <v>5</v>
      </c>
      <c r="E13" s="8">
        <v>24</v>
      </c>
      <c r="F13" s="8">
        <v>22</v>
      </c>
      <c r="G13" s="8">
        <v>85</v>
      </c>
      <c r="H13" s="8">
        <v>2</v>
      </c>
      <c r="I13" s="8">
        <f>E13+F13</f>
        <v>46</v>
      </c>
      <c r="J13" s="5">
        <f>(G13+H13)/I13</f>
        <v>1.8913043478260869</v>
      </c>
      <c r="K13" s="10" t="s">
        <v>33</v>
      </c>
      <c r="L13" s="5">
        <v>23.26</v>
      </c>
      <c r="M13" s="6" t="s">
        <v>35</v>
      </c>
      <c r="N13" s="5">
        <v>21.47</v>
      </c>
      <c r="O13" s="9" t="s">
        <v>35</v>
      </c>
      <c r="P13" s="5">
        <v>28.9</v>
      </c>
      <c r="Q13" s="12" t="s">
        <v>71</v>
      </c>
      <c r="R13" s="5">
        <v>24.5</v>
      </c>
      <c r="S13" s="12" t="s">
        <v>71</v>
      </c>
      <c r="T13" s="5">
        <v>22.43</v>
      </c>
      <c r="U13" s="10" t="s">
        <v>62</v>
      </c>
      <c r="V13" s="5">
        <v>22.65</v>
      </c>
      <c r="W13" s="6" t="s">
        <v>71</v>
      </c>
      <c r="X13" s="5">
        <v>23.45</v>
      </c>
      <c r="Y13" s="6" t="s">
        <v>34</v>
      </c>
      <c r="Z13" s="5">
        <v>26.49</v>
      </c>
      <c r="AA13" s="16" t="s">
        <v>48</v>
      </c>
      <c r="AB13" s="1">
        <v>24.12</v>
      </c>
      <c r="AC13" s="5">
        <f>AE13/B13</f>
        <v>24.141111111111112</v>
      </c>
      <c r="AD13" s="5">
        <f>AC13+C13</f>
        <v>28.141111111111112</v>
      </c>
      <c r="AE13" s="1">
        <f>L13+N13+P13+R13+T13+V13+X13+Z13+AB13</f>
        <v>217.27</v>
      </c>
    </row>
    <row r="14" spans="1:31" x14ac:dyDescent="0.25">
      <c r="A14" t="s">
        <v>52</v>
      </c>
      <c r="B14" s="8">
        <v>6</v>
      </c>
      <c r="C14" s="8">
        <v>4</v>
      </c>
      <c r="D14" s="8">
        <f>B14-C14</f>
        <v>2</v>
      </c>
      <c r="E14" s="8">
        <v>19</v>
      </c>
      <c r="F14" s="8">
        <v>15</v>
      </c>
      <c r="G14" s="8">
        <v>52</v>
      </c>
      <c r="H14" s="8">
        <v>2</v>
      </c>
      <c r="I14" s="8">
        <f>E14+F14</f>
        <v>34</v>
      </c>
      <c r="J14" s="5">
        <f>(G14+H14)/I14</f>
        <v>1.588235294117647</v>
      </c>
      <c r="K14" s="6" t="s">
        <v>34</v>
      </c>
      <c r="L14" s="5">
        <v>23.26</v>
      </c>
      <c r="M14" s="6" t="s">
        <v>56</v>
      </c>
      <c r="N14" s="5">
        <v>26.11</v>
      </c>
      <c r="O14" s="10" t="s">
        <v>62</v>
      </c>
      <c r="P14" s="5">
        <v>20.53</v>
      </c>
      <c r="Q14" s="12" t="s">
        <v>71</v>
      </c>
      <c r="R14" s="5">
        <v>26</v>
      </c>
      <c r="S14" s="6" t="s">
        <v>58</v>
      </c>
      <c r="T14" s="5">
        <v>23.63</v>
      </c>
      <c r="U14" s="6" t="s">
        <v>58</v>
      </c>
      <c r="V14" s="5">
        <v>24.82</v>
      </c>
      <c r="W14" s="12"/>
      <c r="X14" s="5">
        <v>0</v>
      </c>
      <c r="Y14" s="12"/>
      <c r="Z14" s="5">
        <v>0</v>
      </c>
      <c r="AA14" s="13"/>
      <c r="AB14" s="1">
        <v>0</v>
      </c>
      <c r="AC14" s="5">
        <f>AE14/B14</f>
        <v>24.058333333333334</v>
      </c>
      <c r="AD14" s="5">
        <f>AC14+C14</f>
        <v>28.058333333333334</v>
      </c>
      <c r="AE14" s="1">
        <f>L14+N14+P14+R14+T14+V14+X14+Z14+AB14</f>
        <v>144.35</v>
      </c>
    </row>
    <row r="15" spans="1:31" x14ac:dyDescent="0.25">
      <c r="A15" t="s">
        <v>65</v>
      </c>
      <c r="B15" s="8">
        <v>9</v>
      </c>
      <c r="C15" s="8">
        <v>3</v>
      </c>
      <c r="D15" s="8">
        <f>B15-C15</f>
        <v>6</v>
      </c>
      <c r="E15" s="8">
        <v>23</v>
      </c>
      <c r="F15" s="8">
        <v>29</v>
      </c>
      <c r="G15" s="8">
        <v>82</v>
      </c>
      <c r="H15" s="8">
        <v>5</v>
      </c>
      <c r="I15" s="8">
        <f>E15+F15</f>
        <v>52</v>
      </c>
      <c r="J15" s="5">
        <f>(G15+H15)/I15</f>
        <v>1.6730769230769231</v>
      </c>
      <c r="K15" s="6" t="s">
        <v>54</v>
      </c>
      <c r="L15" s="5">
        <v>24.25</v>
      </c>
      <c r="M15" s="10" t="s">
        <v>81</v>
      </c>
      <c r="N15" s="5">
        <v>21.75</v>
      </c>
      <c r="O15" s="10" t="s">
        <v>71</v>
      </c>
      <c r="P15" s="5">
        <v>27.56</v>
      </c>
      <c r="Q15" s="12" t="s">
        <v>64</v>
      </c>
      <c r="R15" s="5">
        <v>26.24</v>
      </c>
      <c r="S15" s="6" t="s">
        <v>54</v>
      </c>
      <c r="T15" s="5">
        <v>26.52</v>
      </c>
      <c r="U15" s="6" t="s">
        <v>56</v>
      </c>
      <c r="V15" s="5">
        <v>24.41</v>
      </c>
      <c r="W15" s="12" t="s">
        <v>71</v>
      </c>
      <c r="X15" s="5">
        <v>27.02</v>
      </c>
      <c r="Y15" s="12" t="s">
        <v>64</v>
      </c>
      <c r="Z15" s="5">
        <v>21.36</v>
      </c>
      <c r="AA15" s="13" t="s">
        <v>97</v>
      </c>
      <c r="AB15" s="1">
        <v>25.54</v>
      </c>
      <c r="AC15" s="5">
        <f>AE15/B15</f>
        <v>24.961111111111112</v>
      </c>
      <c r="AD15" s="5">
        <f>AC15+C15</f>
        <v>27.961111111111112</v>
      </c>
      <c r="AE15" s="1">
        <f>L15+N15+P15+R15+T15+V15+X15+Z15+AB15</f>
        <v>224.65</v>
      </c>
    </row>
    <row r="16" spans="1:31" x14ac:dyDescent="0.25">
      <c r="A16" t="s">
        <v>42</v>
      </c>
      <c r="B16" s="8">
        <v>9</v>
      </c>
      <c r="C16" s="8">
        <v>4</v>
      </c>
      <c r="D16" s="8">
        <f>B16-C16</f>
        <v>5</v>
      </c>
      <c r="E16" s="8">
        <v>19</v>
      </c>
      <c r="F16" s="8">
        <v>22</v>
      </c>
      <c r="G16" s="8">
        <v>68</v>
      </c>
      <c r="H16" s="8">
        <v>1</v>
      </c>
      <c r="I16" s="8">
        <f>E16+F16</f>
        <v>41</v>
      </c>
      <c r="J16" s="5">
        <f>(G16+H16)/I16</f>
        <v>1.6829268292682926</v>
      </c>
      <c r="K16" s="6" t="s">
        <v>34</v>
      </c>
      <c r="L16" s="5">
        <v>24.51</v>
      </c>
      <c r="M16" s="10" t="s">
        <v>33</v>
      </c>
      <c r="N16" s="5">
        <v>24.95</v>
      </c>
      <c r="O16" s="6" t="s">
        <v>34</v>
      </c>
      <c r="P16" s="5">
        <v>24.94</v>
      </c>
      <c r="Q16" s="12" t="s">
        <v>33</v>
      </c>
      <c r="R16" s="5">
        <v>20.309999999999999</v>
      </c>
      <c r="S16" s="12" t="s">
        <v>80</v>
      </c>
      <c r="T16" s="5">
        <v>19.41</v>
      </c>
      <c r="U16" s="6" t="s">
        <v>35</v>
      </c>
      <c r="V16" s="5">
        <v>23.48</v>
      </c>
      <c r="W16" s="6" t="s">
        <v>48</v>
      </c>
      <c r="X16" s="5">
        <v>25.64</v>
      </c>
      <c r="Y16" s="12" t="s">
        <v>71</v>
      </c>
      <c r="Z16" s="5">
        <v>22.47</v>
      </c>
      <c r="AA16" s="13" t="s">
        <v>81</v>
      </c>
      <c r="AB16" s="1">
        <v>21.88</v>
      </c>
      <c r="AC16" s="5">
        <f>AE16/B16</f>
        <v>23.065555555555555</v>
      </c>
      <c r="AD16" s="5">
        <f>AC16+C16</f>
        <v>27.065555555555555</v>
      </c>
      <c r="AE16" s="1">
        <f>L16+N16+P16+R16+T16+V16+X16+Z16+AB16</f>
        <v>207.59</v>
      </c>
    </row>
    <row r="17" spans="1:31" x14ac:dyDescent="0.25">
      <c r="A17" t="s">
        <v>90</v>
      </c>
      <c r="B17" s="8">
        <v>6</v>
      </c>
      <c r="C17" s="8">
        <v>3</v>
      </c>
      <c r="D17" s="8">
        <f>B17-C17</f>
        <v>3</v>
      </c>
      <c r="E17" s="8">
        <v>12</v>
      </c>
      <c r="F17" s="8">
        <v>12</v>
      </c>
      <c r="G17" s="8">
        <v>37</v>
      </c>
      <c r="H17" s="8">
        <v>0</v>
      </c>
      <c r="I17" s="8">
        <f>E17+F17</f>
        <v>24</v>
      </c>
      <c r="J17" s="5">
        <f>(G17+H17)/I17</f>
        <v>1.5416666666666667</v>
      </c>
      <c r="K17" s="1"/>
      <c r="L17" s="1">
        <v>0</v>
      </c>
      <c r="M17" s="1"/>
      <c r="N17" s="1">
        <v>0</v>
      </c>
      <c r="O17" s="1"/>
      <c r="P17" s="1">
        <v>0</v>
      </c>
      <c r="Q17" s="6" t="s">
        <v>35</v>
      </c>
      <c r="R17" s="5">
        <v>24.24</v>
      </c>
      <c r="S17" s="12" t="s">
        <v>33</v>
      </c>
      <c r="T17" s="5">
        <v>22.44</v>
      </c>
      <c r="U17" s="13" t="s">
        <v>80</v>
      </c>
      <c r="V17" s="1">
        <v>23.56</v>
      </c>
      <c r="W17" s="16" t="s">
        <v>48</v>
      </c>
      <c r="X17" s="1">
        <v>23.76</v>
      </c>
      <c r="Y17" s="12" t="s">
        <v>40</v>
      </c>
      <c r="Z17" s="5">
        <v>23.68</v>
      </c>
      <c r="AA17" s="16" t="s">
        <v>34</v>
      </c>
      <c r="AB17" s="1">
        <v>25.4</v>
      </c>
      <c r="AC17" s="5">
        <f>AE17/B17</f>
        <v>23.846666666666668</v>
      </c>
      <c r="AD17" s="5">
        <f>AC17+C17</f>
        <v>26.846666666666668</v>
      </c>
      <c r="AE17" s="1">
        <f>L17+N17+P17+R17+T17+V17+X17+Z17+AB17</f>
        <v>143.08000000000001</v>
      </c>
    </row>
    <row r="18" spans="1:31" x14ac:dyDescent="0.25">
      <c r="A18" t="s">
        <v>57</v>
      </c>
      <c r="B18" s="8">
        <v>9</v>
      </c>
      <c r="C18" s="8">
        <v>3</v>
      </c>
      <c r="D18" s="8">
        <f>B18-C18</f>
        <v>6</v>
      </c>
      <c r="E18" s="8">
        <v>18</v>
      </c>
      <c r="F18" s="8">
        <v>32</v>
      </c>
      <c r="G18" s="8">
        <v>77</v>
      </c>
      <c r="H18" s="8">
        <v>3</v>
      </c>
      <c r="I18" s="8">
        <f>E18+F18</f>
        <v>50</v>
      </c>
      <c r="J18" s="5">
        <f>(G18+H18)/I18</f>
        <v>1.6</v>
      </c>
      <c r="K18" s="6" t="s">
        <v>58</v>
      </c>
      <c r="L18" s="5">
        <v>27.57</v>
      </c>
      <c r="M18" s="10" t="s">
        <v>71</v>
      </c>
      <c r="N18" s="5">
        <v>22.89</v>
      </c>
      <c r="O18" s="6" t="s">
        <v>54</v>
      </c>
      <c r="P18" s="5">
        <v>25.45</v>
      </c>
      <c r="Q18" s="12" t="s">
        <v>81</v>
      </c>
      <c r="R18" s="5">
        <v>21</v>
      </c>
      <c r="S18" s="12" t="s">
        <v>62</v>
      </c>
      <c r="T18" s="5">
        <v>22.72</v>
      </c>
      <c r="U18" s="6" t="s">
        <v>54</v>
      </c>
      <c r="V18" s="5">
        <v>23.48</v>
      </c>
      <c r="W18" s="12" t="s">
        <v>64</v>
      </c>
      <c r="X18" s="5">
        <v>24.05</v>
      </c>
      <c r="Y18" s="12" t="s">
        <v>81</v>
      </c>
      <c r="Z18" s="5">
        <v>23.47</v>
      </c>
      <c r="AA18" s="13" t="s">
        <v>81</v>
      </c>
      <c r="AB18" s="1">
        <v>23.98</v>
      </c>
      <c r="AC18" s="5">
        <f>AE18/B18</f>
        <v>23.845555555555553</v>
      </c>
      <c r="AD18" s="5">
        <f>AC18+C18</f>
        <v>26.845555555555553</v>
      </c>
      <c r="AE18" s="1">
        <f>L18+N18+P18+R18+T18+V18+X18+Z18+AB18</f>
        <v>214.60999999999999</v>
      </c>
    </row>
    <row r="19" spans="1:31" x14ac:dyDescent="0.25">
      <c r="A19" t="s">
        <v>89</v>
      </c>
      <c r="B19" s="8">
        <v>6</v>
      </c>
      <c r="C19" s="8">
        <v>5</v>
      </c>
      <c r="D19" s="8">
        <f>B19-C19</f>
        <v>1</v>
      </c>
      <c r="E19" s="8">
        <v>15</v>
      </c>
      <c r="F19" s="8">
        <v>9</v>
      </c>
      <c r="G19" s="8">
        <v>32</v>
      </c>
      <c r="H19" s="8">
        <v>0</v>
      </c>
      <c r="I19" s="8">
        <f>E19+F19</f>
        <v>24</v>
      </c>
      <c r="J19" s="5">
        <f>(G19+H19)/I19</f>
        <v>1.3333333333333333</v>
      </c>
      <c r="K19" s="1"/>
      <c r="L19" s="1">
        <v>0</v>
      </c>
      <c r="M19" s="1"/>
      <c r="N19" s="1">
        <v>0</v>
      </c>
      <c r="O19" s="1"/>
      <c r="P19" s="1">
        <v>0</v>
      </c>
      <c r="Q19" s="6" t="s">
        <v>34</v>
      </c>
      <c r="R19" s="5">
        <v>25.39</v>
      </c>
      <c r="S19" s="6" t="s">
        <v>35</v>
      </c>
      <c r="T19" s="5">
        <v>20.88</v>
      </c>
      <c r="U19" s="13" t="s">
        <v>80</v>
      </c>
      <c r="V19" s="1">
        <v>18.739999999999998</v>
      </c>
      <c r="W19" s="16" t="s">
        <v>48</v>
      </c>
      <c r="X19" s="1">
        <v>21.7</v>
      </c>
      <c r="Y19" s="6" t="s">
        <v>48</v>
      </c>
      <c r="Z19" s="5">
        <v>19.66</v>
      </c>
      <c r="AA19" s="16" t="s">
        <v>34</v>
      </c>
      <c r="AB19" s="1">
        <v>21.63</v>
      </c>
      <c r="AC19" s="5">
        <f>AE19/B19</f>
        <v>21.333333333333332</v>
      </c>
      <c r="AD19" s="5">
        <f>AC19+C19</f>
        <v>26.333333333333332</v>
      </c>
      <c r="AE19" s="1">
        <f>L19+N19+P19+R19+T19+V19+X19+Z19+AB19</f>
        <v>127.99999999999999</v>
      </c>
    </row>
    <row r="20" spans="1:31" x14ac:dyDescent="0.25">
      <c r="A20" t="s">
        <v>45</v>
      </c>
      <c r="B20" s="8">
        <v>8</v>
      </c>
      <c r="C20" s="8">
        <v>3</v>
      </c>
      <c r="D20" s="8">
        <f>B20-C20</f>
        <v>5</v>
      </c>
      <c r="E20" s="8">
        <v>14</v>
      </c>
      <c r="F20" s="8">
        <v>20</v>
      </c>
      <c r="G20" s="8">
        <v>43</v>
      </c>
      <c r="H20" s="8">
        <v>1</v>
      </c>
      <c r="I20" s="8">
        <f>E20+F20</f>
        <v>34</v>
      </c>
      <c r="J20" s="5">
        <f>(G20+H20)/I20</f>
        <v>1.2941176470588236</v>
      </c>
      <c r="K20" s="10" t="s">
        <v>40</v>
      </c>
      <c r="L20" s="5">
        <v>22.73</v>
      </c>
      <c r="M20" s="10" t="s">
        <v>80</v>
      </c>
      <c r="N20" s="5">
        <v>23.5</v>
      </c>
      <c r="O20" s="10" t="s">
        <v>40</v>
      </c>
      <c r="P20" s="5">
        <v>18.600000000000001</v>
      </c>
      <c r="Q20" s="5"/>
      <c r="R20" s="5">
        <v>0</v>
      </c>
      <c r="S20" s="6" t="s">
        <v>35</v>
      </c>
      <c r="T20" s="5">
        <v>23.86</v>
      </c>
      <c r="U20" s="6" t="s">
        <v>34</v>
      </c>
      <c r="V20" s="5">
        <v>23.14</v>
      </c>
      <c r="W20" s="9" t="s">
        <v>48</v>
      </c>
      <c r="X20" s="5">
        <v>27</v>
      </c>
      <c r="Y20" s="12" t="s">
        <v>64</v>
      </c>
      <c r="Z20" s="5">
        <v>24.33</v>
      </c>
      <c r="AA20" s="13" t="s">
        <v>62</v>
      </c>
      <c r="AB20" s="1">
        <v>22.52</v>
      </c>
      <c r="AC20" s="5">
        <f>AE20/B20</f>
        <v>23.210000000000004</v>
      </c>
      <c r="AD20" s="5">
        <f>AC20+C20</f>
        <v>26.210000000000004</v>
      </c>
      <c r="AE20" s="1">
        <f>L20+N20+P20+R20+T20+V20+X20+Z20+AB20</f>
        <v>185.68000000000004</v>
      </c>
    </row>
    <row r="21" spans="1:31" x14ac:dyDescent="0.25">
      <c r="A21" t="s">
        <v>51</v>
      </c>
      <c r="B21" s="8">
        <v>7</v>
      </c>
      <c r="C21" s="8">
        <v>3</v>
      </c>
      <c r="D21" s="8">
        <f>B21-C21</f>
        <v>4</v>
      </c>
      <c r="E21" s="8">
        <v>13</v>
      </c>
      <c r="F21" s="8">
        <v>15</v>
      </c>
      <c r="G21" s="8">
        <v>34</v>
      </c>
      <c r="H21" s="8">
        <v>1</v>
      </c>
      <c r="I21" s="8">
        <f>E21+F21</f>
        <v>28</v>
      </c>
      <c r="J21" s="5">
        <f>(G21+H21)/I21</f>
        <v>1.25</v>
      </c>
      <c r="K21" s="10" t="s">
        <v>33</v>
      </c>
      <c r="L21" s="5">
        <v>21.77</v>
      </c>
      <c r="M21" s="10" t="s">
        <v>40</v>
      </c>
      <c r="N21" s="5">
        <v>21.63</v>
      </c>
      <c r="O21" s="10" t="s">
        <v>40</v>
      </c>
      <c r="P21" s="5">
        <v>22.67</v>
      </c>
      <c r="Q21" s="5"/>
      <c r="R21" s="5">
        <v>0</v>
      </c>
      <c r="S21" s="12"/>
      <c r="T21" s="5">
        <v>0</v>
      </c>
      <c r="U21" s="6" t="s">
        <v>48</v>
      </c>
      <c r="V21" s="5">
        <v>24</v>
      </c>
      <c r="W21" s="6" t="s">
        <v>48</v>
      </c>
      <c r="X21" s="5">
        <v>25.92</v>
      </c>
      <c r="Y21" s="6" t="s">
        <v>48</v>
      </c>
      <c r="Z21" s="5">
        <v>26.44</v>
      </c>
      <c r="AA21" s="13" t="s">
        <v>80</v>
      </c>
      <c r="AB21" s="1">
        <v>19.600000000000001</v>
      </c>
      <c r="AC21" s="5">
        <f>AE21/B21</f>
        <v>23.147142857142857</v>
      </c>
      <c r="AD21" s="5">
        <f>AC21+C21</f>
        <v>26.147142857142857</v>
      </c>
      <c r="AE21" s="1">
        <f>L21+N21+P21+R21+T21+V21+X21+Z21+AB21</f>
        <v>162.03</v>
      </c>
    </row>
    <row r="22" spans="1:31" x14ac:dyDescent="0.25">
      <c r="A22" t="s">
        <v>86</v>
      </c>
      <c r="B22" s="8">
        <v>7</v>
      </c>
      <c r="C22" s="8">
        <v>4</v>
      </c>
      <c r="D22" s="8">
        <f>B22-C22</f>
        <v>3</v>
      </c>
      <c r="E22" s="8">
        <v>14</v>
      </c>
      <c r="F22" s="8">
        <v>13</v>
      </c>
      <c r="G22" s="8">
        <v>38</v>
      </c>
      <c r="H22" s="8">
        <v>1</v>
      </c>
      <c r="I22" s="8">
        <f>E22+F22</f>
        <v>27</v>
      </c>
      <c r="J22" s="5">
        <f>(G22+H22)/I22</f>
        <v>1.4444444444444444</v>
      </c>
      <c r="K22" s="1"/>
      <c r="L22" s="1">
        <v>0</v>
      </c>
      <c r="M22" s="1"/>
      <c r="N22" s="1">
        <v>0</v>
      </c>
      <c r="O22" s="6" t="s">
        <v>35</v>
      </c>
      <c r="P22" s="5">
        <v>23.48</v>
      </c>
      <c r="Q22" s="6" t="s">
        <v>34</v>
      </c>
      <c r="R22" s="5">
        <v>21.24</v>
      </c>
      <c r="S22" s="6" t="s">
        <v>35</v>
      </c>
      <c r="T22" s="5">
        <v>20.309999999999999</v>
      </c>
      <c r="U22" s="13" t="s">
        <v>80</v>
      </c>
      <c r="V22" s="1">
        <v>21.76</v>
      </c>
      <c r="W22" s="15" t="s">
        <v>80</v>
      </c>
      <c r="X22" s="1">
        <v>24.02</v>
      </c>
      <c r="Y22" s="16" t="s">
        <v>34</v>
      </c>
      <c r="Z22" s="5">
        <v>20.66</v>
      </c>
      <c r="AA22" s="13" t="s">
        <v>33</v>
      </c>
      <c r="AB22" s="1">
        <v>22.9</v>
      </c>
      <c r="AC22" s="5">
        <f>AE22/B22</f>
        <v>22.052857142857142</v>
      </c>
      <c r="AD22" s="5">
        <f>AC22+C22</f>
        <v>26.052857142857142</v>
      </c>
      <c r="AE22" s="1">
        <f>L22+N22+P22+R22+T22+V22+X22+Z22+AB22</f>
        <v>154.37</v>
      </c>
    </row>
    <row r="23" spans="1:31" x14ac:dyDescent="0.25">
      <c r="A23" t="s">
        <v>53</v>
      </c>
      <c r="B23" s="8">
        <v>9</v>
      </c>
      <c r="C23" s="8">
        <v>3</v>
      </c>
      <c r="D23" s="8">
        <f>B23-C23</f>
        <v>6</v>
      </c>
      <c r="E23" s="8">
        <v>23</v>
      </c>
      <c r="F23" s="8">
        <v>29</v>
      </c>
      <c r="G23" s="8">
        <v>71</v>
      </c>
      <c r="H23" s="8">
        <v>6</v>
      </c>
      <c r="I23" s="8">
        <f>E23+F23</f>
        <v>52</v>
      </c>
      <c r="J23" s="5">
        <f>(G23+H23)/I23</f>
        <v>1.4807692307692308</v>
      </c>
      <c r="K23" s="6" t="s">
        <v>54</v>
      </c>
      <c r="L23" s="5">
        <v>23.03</v>
      </c>
      <c r="M23" s="10" t="s">
        <v>62</v>
      </c>
      <c r="N23" s="5">
        <v>23.38</v>
      </c>
      <c r="O23" s="6" t="s">
        <v>56</v>
      </c>
      <c r="P23" s="5">
        <v>20.37</v>
      </c>
      <c r="Q23" s="12" t="s">
        <v>62</v>
      </c>
      <c r="R23" s="5">
        <v>20.03</v>
      </c>
      <c r="S23" s="12" t="s">
        <v>71</v>
      </c>
      <c r="T23" s="5">
        <v>25.09</v>
      </c>
      <c r="U23" s="6" t="s">
        <v>56</v>
      </c>
      <c r="V23" s="5">
        <v>22.23</v>
      </c>
      <c r="W23" s="10" t="s">
        <v>71</v>
      </c>
      <c r="X23" s="5">
        <v>23.65</v>
      </c>
      <c r="Y23" s="10" t="s">
        <v>71</v>
      </c>
      <c r="Z23" s="5">
        <v>23.96</v>
      </c>
      <c r="AA23" s="13" t="s">
        <v>81</v>
      </c>
      <c r="AB23" s="1">
        <v>24.57</v>
      </c>
      <c r="AC23" s="5">
        <f>AE23/B23</f>
        <v>22.923333333333332</v>
      </c>
      <c r="AD23" s="5">
        <f>AC23+C23</f>
        <v>25.923333333333332</v>
      </c>
      <c r="AE23" s="1">
        <f>L23+N23+P23+R23+T23+V23+X23+Z23+AB23</f>
        <v>206.31</v>
      </c>
    </row>
    <row r="24" spans="1:31" x14ac:dyDescent="0.25">
      <c r="A24" t="s">
        <v>43</v>
      </c>
      <c r="B24" s="8">
        <v>6</v>
      </c>
      <c r="C24" s="8">
        <v>2</v>
      </c>
      <c r="D24" s="8">
        <f>B24-C24</f>
        <v>4</v>
      </c>
      <c r="E24" s="8">
        <v>8</v>
      </c>
      <c r="F24" s="8">
        <v>15</v>
      </c>
      <c r="G24" s="8">
        <v>34</v>
      </c>
      <c r="H24" s="8">
        <v>4</v>
      </c>
      <c r="I24" s="8">
        <f>E24+F24</f>
        <v>23</v>
      </c>
      <c r="J24" s="5">
        <f>(G24+H24)/I24</f>
        <v>1.6521739130434783</v>
      </c>
      <c r="K24" s="6" t="s">
        <v>34</v>
      </c>
      <c r="L24" s="5">
        <v>25.18</v>
      </c>
      <c r="M24" s="10" t="s">
        <v>80</v>
      </c>
      <c r="N24" s="5">
        <v>25.65</v>
      </c>
      <c r="O24" s="10" t="s">
        <v>40</v>
      </c>
      <c r="P24" s="5">
        <v>20.96</v>
      </c>
      <c r="Q24" s="12" t="s">
        <v>40</v>
      </c>
      <c r="R24" s="5">
        <v>23.77</v>
      </c>
      <c r="S24" s="12" t="s">
        <v>80</v>
      </c>
      <c r="T24" s="5">
        <v>19.7</v>
      </c>
      <c r="U24" s="5"/>
      <c r="V24" s="5">
        <v>0</v>
      </c>
      <c r="W24" s="12"/>
      <c r="X24" s="5">
        <v>0</v>
      </c>
      <c r="Y24" s="12"/>
      <c r="Z24" s="5">
        <v>0</v>
      </c>
      <c r="AA24" s="16" t="s">
        <v>48</v>
      </c>
      <c r="AB24" s="1">
        <v>23.69</v>
      </c>
      <c r="AC24" s="5">
        <f>AE24/B24</f>
        <v>23.158333333333331</v>
      </c>
      <c r="AD24" s="5">
        <f>AC24+C24</f>
        <v>25.158333333333331</v>
      </c>
      <c r="AE24" s="1">
        <f>L24+N24+P24+R24+T24+V24+X24+Z24+AB24</f>
        <v>138.94999999999999</v>
      </c>
    </row>
    <row r="25" spans="1:31" x14ac:dyDescent="0.25">
      <c r="A25" t="s">
        <v>44</v>
      </c>
      <c r="B25" s="8">
        <v>6</v>
      </c>
      <c r="C25" s="8">
        <v>3</v>
      </c>
      <c r="D25" s="8">
        <f>B25-C25</f>
        <v>3</v>
      </c>
      <c r="E25" s="8">
        <v>12</v>
      </c>
      <c r="F25" s="8">
        <v>14</v>
      </c>
      <c r="G25" s="8">
        <v>32</v>
      </c>
      <c r="H25" s="8">
        <v>1</v>
      </c>
      <c r="I25" s="8">
        <f>E25+F25</f>
        <v>26</v>
      </c>
      <c r="J25" s="5">
        <f>(G25+H25)/I25</f>
        <v>1.2692307692307692</v>
      </c>
      <c r="K25" s="6" t="s">
        <v>34</v>
      </c>
      <c r="L25" s="5">
        <v>22.92</v>
      </c>
      <c r="M25" s="10" t="s">
        <v>80</v>
      </c>
      <c r="N25" s="5">
        <v>22.69</v>
      </c>
      <c r="O25" s="6" t="s">
        <v>34</v>
      </c>
      <c r="P25" s="5">
        <v>22.68</v>
      </c>
      <c r="Q25" s="6" t="s">
        <v>48</v>
      </c>
      <c r="R25" s="5">
        <v>20.59</v>
      </c>
      <c r="S25" s="12"/>
      <c r="T25" s="5">
        <v>0</v>
      </c>
      <c r="U25" s="5"/>
      <c r="V25" s="5">
        <v>0</v>
      </c>
      <c r="W25" s="12" t="s">
        <v>40</v>
      </c>
      <c r="X25" s="5">
        <v>20.74</v>
      </c>
      <c r="Y25" s="12" t="s">
        <v>33</v>
      </c>
      <c r="Z25" s="5">
        <v>21.64</v>
      </c>
      <c r="AA25" s="13"/>
      <c r="AB25" s="1">
        <v>0</v>
      </c>
      <c r="AC25" s="5">
        <f>AE25/B25</f>
        <v>21.876666666666665</v>
      </c>
      <c r="AD25" s="5">
        <f>AC25+C25</f>
        <v>24.876666666666665</v>
      </c>
      <c r="AE25" s="1">
        <f>L25+N25+P25+R25+T25+V25+X25+Z25+AB25</f>
        <v>131.26</v>
      </c>
    </row>
    <row r="26" spans="1:31" x14ac:dyDescent="0.25">
      <c r="A26" t="s">
        <v>98</v>
      </c>
      <c r="B26" s="8">
        <v>1</v>
      </c>
      <c r="C26" s="8">
        <v>0</v>
      </c>
      <c r="D26" s="8">
        <f>B26-C26</f>
        <v>1</v>
      </c>
      <c r="E26" s="8">
        <v>1</v>
      </c>
      <c r="F26" s="8">
        <v>3</v>
      </c>
      <c r="G26" s="8">
        <v>7</v>
      </c>
      <c r="H26" s="8">
        <v>0</v>
      </c>
      <c r="I26" s="8">
        <f>E26+F26</f>
        <v>4</v>
      </c>
      <c r="J26" s="5">
        <f>(G26+H26)/I26</f>
        <v>1.75</v>
      </c>
      <c r="L26" s="5">
        <v>0</v>
      </c>
      <c r="N26" s="5">
        <v>0</v>
      </c>
      <c r="P26" s="5">
        <v>0</v>
      </c>
      <c r="R26" s="5">
        <v>0</v>
      </c>
      <c r="T26" s="5">
        <v>0</v>
      </c>
      <c r="V26" s="5">
        <v>0</v>
      </c>
      <c r="X26" s="5">
        <v>0</v>
      </c>
      <c r="Z26" s="5">
        <v>0</v>
      </c>
      <c r="AA26" s="2" t="s">
        <v>40</v>
      </c>
      <c r="AB26" s="1">
        <v>24.42</v>
      </c>
      <c r="AC26" s="5">
        <f>AE26/B26</f>
        <v>24.42</v>
      </c>
      <c r="AD26" s="5">
        <f>AC26+C26</f>
        <v>24.42</v>
      </c>
      <c r="AE26" s="1">
        <f>L26+N26+P26+R26+T26+V26+X26+Z26+AB26</f>
        <v>24.42</v>
      </c>
    </row>
    <row r="27" spans="1:31" x14ac:dyDescent="0.25">
      <c r="A27" t="s">
        <v>94</v>
      </c>
      <c r="B27" s="8">
        <v>4</v>
      </c>
      <c r="C27" s="8">
        <v>0</v>
      </c>
      <c r="D27" s="8">
        <f>B27-C27</f>
        <v>4</v>
      </c>
      <c r="E27" s="8">
        <v>6</v>
      </c>
      <c r="F27" s="8">
        <v>12</v>
      </c>
      <c r="G27" s="8">
        <v>28</v>
      </c>
      <c r="H27" s="8">
        <v>2</v>
      </c>
      <c r="I27" s="8">
        <f>E27+F27</f>
        <v>18</v>
      </c>
      <c r="J27" s="5">
        <f>(G27+H27)/I27</f>
        <v>1.6666666666666667</v>
      </c>
      <c r="L27" s="5">
        <v>0</v>
      </c>
      <c r="N27" s="5">
        <v>0</v>
      </c>
      <c r="P27" s="5">
        <v>0</v>
      </c>
      <c r="R27" s="5">
        <v>0</v>
      </c>
      <c r="T27" s="5">
        <v>0</v>
      </c>
      <c r="U27" s="2" t="s">
        <v>33</v>
      </c>
      <c r="V27">
        <v>23.04</v>
      </c>
      <c r="W27" s="12" t="s">
        <v>33</v>
      </c>
      <c r="X27" s="5">
        <v>25.75</v>
      </c>
      <c r="Y27" s="12" t="s">
        <v>80</v>
      </c>
      <c r="Z27" s="5">
        <v>20.73</v>
      </c>
      <c r="AA27" s="13" t="s">
        <v>33</v>
      </c>
      <c r="AB27" s="1">
        <v>25.65</v>
      </c>
      <c r="AC27" s="5">
        <f>AE27/B27</f>
        <v>23.792499999999997</v>
      </c>
      <c r="AD27" s="5">
        <f>AC27+C27</f>
        <v>23.792499999999997</v>
      </c>
      <c r="AE27" s="1">
        <f>L27+N27+P27+R27+T27+V27+X27+Z27+AB27</f>
        <v>95.169999999999987</v>
      </c>
    </row>
    <row r="28" spans="1:31" x14ac:dyDescent="0.25">
      <c r="A28" t="s">
        <v>70</v>
      </c>
      <c r="B28" s="8">
        <v>8</v>
      </c>
      <c r="C28" s="8">
        <v>1</v>
      </c>
      <c r="D28" s="8">
        <f>B28-C28</f>
        <v>7</v>
      </c>
      <c r="E28" s="8">
        <v>12</v>
      </c>
      <c r="F28" s="8">
        <v>27</v>
      </c>
      <c r="G28" s="8">
        <v>46</v>
      </c>
      <c r="H28" s="8">
        <v>1</v>
      </c>
      <c r="I28" s="8">
        <f>E28+F28</f>
        <v>39</v>
      </c>
      <c r="J28" s="5">
        <f>(G28+H28)/I28</f>
        <v>1.2051282051282051</v>
      </c>
      <c r="K28" s="10" t="s">
        <v>71</v>
      </c>
      <c r="L28" s="5">
        <v>24.37</v>
      </c>
      <c r="M28" s="10" t="s">
        <v>62</v>
      </c>
      <c r="N28" s="5">
        <v>20.48</v>
      </c>
      <c r="O28" s="10" t="s">
        <v>64</v>
      </c>
      <c r="P28" s="5">
        <v>22.41</v>
      </c>
      <c r="Q28" s="12" t="s">
        <v>81</v>
      </c>
      <c r="R28" s="5">
        <v>19.690000000000001</v>
      </c>
      <c r="S28" s="6" t="s">
        <v>34</v>
      </c>
      <c r="T28" s="5">
        <v>23.53</v>
      </c>
      <c r="U28" s="10" t="s">
        <v>40</v>
      </c>
      <c r="V28" s="5">
        <v>23.29</v>
      </c>
      <c r="W28" s="12" t="s">
        <v>40</v>
      </c>
      <c r="X28" s="5">
        <v>24.32</v>
      </c>
      <c r="Y28" s="12" t="s">
        <v>40</v>
      </c>
      <c r="Z28" s="5">
        <v>19.95</v>
      </c>
      <c r="AA28" s="13"/>
      <c r="AB28" s="1">
        <v>0</v>
      </c>
      <c r="AC28" s="5">
        <f>AE28/B28</f>
        <v>22.254999999999999</v>
      </c>
      <c r="AD28" s="5">
        <f>AC28+C28</f>
        <v>23.254999999999999</v>
      </c>
      <c r="AE28" s="1">
        <f>L28+N28+P28+R28+T28+V28+X28+Z28+AB28</f>
        <v>178.04</v>
      </c>
    </row>
    <row r="29" spans="1:31" x14ac:dyDescent="0.25">
      <c r="A29" t="s">
        <v>63</v>
      </c>
      <c r="B29" s="8">
        <v>1</v>
      </c>
      <c r="C29" s="8">
        <v>0</v>
      </c>
      <c r="D29" s="8">
        <f>B29-C29</f>
        <v>1</v>
      </c>
      <c r="E29" s="8">
        <v>2</v>
      </c>
      <c r="F29" s="8">
        <v>4</v>
      </c>
      <c r="G29" s="8">
        <v>10</v>
      </c>
      <c r="H29" s="8">
        <v>0</v>
      </c>
      <c r="I29" s="8">
        <f>E29+F29</f>
        <v>6</v>
      </c>
      <c r="J29" s="5">
        <f>(G29+H29)/I29</f>
        <v>1.6666666666666667</v>
      </c>
      <c r="K29" s="10" t="s">
        <v>64</v>
      </c>
      <c r="L29" s="5">
        <v>22.62</v>
      </c>
      <c r="M29" s="6"/>
      <c r="N29" s="5">
        <v>0</v>
      </c>
      <c r="O29" s="6"/>
      <c r="P29" s="5">
        <v>0</v>
      </c>
      <c r="Q29" s="5"/>
      <c r="R29" s="14">
        <v>0</v>
      </c>
      <c r="S29" s="12"/>
      <c r="T29" s="5">
        <v>0</v>
      </c>
      <c r="U29" s="5"/>
      <c r="V29" s="5">
        <v>0</v>
      </c>
      <c r="W29" s="5"/>
      <c r="X29" s="5">
        <v>0</v>
      </c>
      <c r="Y29" s="5"/>
      <c r="Z29" s="5">
        <v>0</v>
      </c>
      <c r="AA29" s="13"/>
      <c r="AB29" s="1">
        <v>0</v>
      </c>
      <c r="AC29" s="5">
        <f>AE29/B29</f>
        <v>22.62</v>
      </c>
      <c r="AD29" s="5">
        <f>AC29+C29</f>
        <v>22.62</v>
      </c>
      <c r="AE29" s="1">
        <f>L29+N29+P29+R29+T29+V29+X29+Z29+AB29</f>
        <v>22.62</v>
      </c>
    </row>
    <row r="30" spans="1:31" x14ac:dyDescent="0.25">
      <c r="A30" t="s">
        <v>69</v>
      </c>
      <c r="B30" s="8">
        <v>3</v>
      </c>
      <c r="C30" s="8">
        <v>2</v>
      </c>
      <c r="D30" s="8">
        <f>B30-C30</f>
        <v>1</v>
      </c>
      <c r="E30" s="8">
        <v>9</v>
      </c>
      <c r="F30" s="8">
        <v>7</v>
      </c>
      <c r="G30" s="8">
        <v>19</v>
      </c>
      <c r="H30" s="8">
        <v>0</v>
      </c>
      <c r="I30" s="8">
        <f>E30+F30</f>
        <v>16</v>
      </c>
      <c r="J30" s="5">
        <f>(G30+H30)/I30</f>
        <v>1.1875</v>
      </c>
      <c r="K30" s="6" t="s">
        <v>58</v>
      </c>
      <c r="L30" s="5">
        <v>21.36</v>
      </c>
      <c r="M30" s="6" t="s">
        <v>56</v>
      </c>
      <c r="N30" s="5">
        <v>22.61</v>
      </c>
      <c r="O30" s="10" t="s">
        <v>62</v>
      </c>
      <c r="P30" s="5">
        <v>17.8</v>
      </c>
      <c r="Q30" s="5"/>
      <c r="R30" s="5">
        <v>0</v>
      </c>
      <c r="S30" s="12"/>
      <c r="T30" s="5">
        <v>0</v>
      </c>
      <c r="U30" s="5"/>
      <c r="V30" s="5">
        <v>0</v>
      </c>
      <c r="W30" s="5"/>
      <c r="X30" s="5">
        <v>0</v>
      </c>
      <c r="Y30" s="5"/>
      <c r="Z30" s="5">
        <v>0</v>
      </c>
      <c r="AA30" s="13"/>
      <c r="AB30" s="1">
        <v>0</v>
      </c>
      <c r="AC30" s="5">
        <f>AE30/B30</f>
        <v>20.59</v>
      </c>
      <c r="AD30" s="5">
        <f>AC30+C30</f>
        <v>22.59</v>
      </c>
      <c r="AE30" s="1">
        <f>L30+N30+P30+R30+T30+V30+X30+Z30+AB30</f>
        <v>61.769999999999996</v>
      </c>
    </row>
    <row r="31" spans="1:31" x14ac:dyDescent="0.25">
      <c r="A31" t="s">
        <v>66</v>
      </c>
      <c r="B31" s="8">
        <v>2</v>
      </c>
      <c r="C31" s="8">
        <v>0</v>
      </c>
      <c r="D31" s="8">
        <f>B31-C31</f>
        <v>2</v>
      </c>
      <c r="E31" s="8">
        <v>4</v>
      </c>
      <c r="F31" s="8">
        <v>8</v>
      </c>
      <c r="G31" s="8">
        <v>18</v>
      </c>
      <c r="H31" s="8">
        <v>1</v>
      </c>
      <c r="I31" s="8">
        <f>E31+F31</f>
        <v>12</v>
      </c>
      <c r="J31" s="5">
        <f>(G31+H31)/I31</f>
        <v>1.5833333333333333</v>
      </c>
      <c r="K31" s="10" t="s">
        <v>64</v>
      </c>
      <c r="L31" s="5">
        <v>22.02</v>
      </c>
      <c r="M31" s="10" t="s">
        <v>64</v>
      </c>
      <c r="N31" s="5">
        <v>23.1</v>
      </c>
      <c r="O31" s="6"/>
      <c r="P31" s="5">
        <v>0</v>
      </c>
      <c r="Q31" s="5"/>
      <c r="R31" s="5">
        <v>0</v>
      </c>
      <c r="S31" s="12"/>
      <c r="T31" s="5">
        <v>0</v>
      </c>
      <c r="U31" s="5"/>
      <c r="V31" s="5">
        <v>0</v>
      </c>
      <c r="W31" s="5"/>
      <c r="X31" s="5">
        <v>0</v>
      </c>
      <c r="Y31" s="5"/>
      <c r="Z31" s="5">
        <v>0</v>
      </c>
      <c r="AA31" s="13"/>
      <c r="AB31" s="1">
        <v>0</v>
      </c>
      <c r="AC31" s="5">
        <f>AE31/B31</f>
        <v>22.560000000000002</v>
      </c>
      <c r="AD31" s="5">
        <f>AC31+C31</f>
        <v>22.560000000000002</v>
      </c>
      <c r="AE31" s="1">
        <f>L31+N31+P31+R31+T31+V31+X31+Z31+AB31</f>
        <v>45.120000000000005</v>
      </c>
    </row>
    <row r="32" spans="1:31" x14ac:dyDescent="0.25">
      <c r="A32" t="s">
        <v>39</v>
      </c>
      <c r="B32" s="8">
        <v>5</v>
      </c>
      <c r="C32" s="8">
        <v>1</v>
      </c>
      <c r="D32" s="8">
        <f>B32-C32</f>
        <v>4</v>
      </c>
      <c r="E32" s="8">
        <v>6</v>
      </c>
      <c r="F32" s="8">
        <v>14</v>
      </c>
      <c r="G32" s="8">
        <v>21</v>
      </c>
      <c r="H32" s="8">
        <v>0</v>
      </c>
      <c r="I32" s="8">
        <f>E32+F32</f>
        <v>20</v>
      </c>
      <c r="J32" s="5">
        <f>(G32+H32)/I32</f>
        <v>1.05</v>
      </c>
      <c r="K32" s="10" t="s">
        <v>40</v>
      </c>
      <c r="L32" s="5">
        <v>21.07</v>
      </c>
      <c r="M32" s="10" t="s">
        <v>40</v>
      </c>
      <c r="N32" s="5">
        <v>21.19</v>
      </c>
      <c r="O32" s="6" t="s">
        <v>34</v>
      </c>
      <c r="P32" s="5">
        <v>22.19</v>
      </c>
      <c r="Q32" s="12" t="s">
        <v>80</v>
      </c>
      <c r="R32" s="5">
        <v>19.39</v>
      </c>
      <c r="S32" s="12" t="s">
        <v>40</v>
      </c>
      <c r="T32" s="5">
        <v>18.68</v>
      </c>
      <c r="U32" s="5"/>
      <c r="V32" s="5">
        <v>0</v>
      </c>
      <c r="W32" s="5"/>
      <c r="X32" s="5">
        <v>0</v>
      </c>
      <c r="Y32" s="5"/>
      <c r="Z32" s="5">
        <v>0</v>
      </c>
      <c r="AA32" s="13"/>
      <c r="AB32" s="1">
        <v>0</v>
      </c>
      <c r="AC32" s="5">
        <f>AE32/B32</f>
        <v>20.504000000000001</v>
      </c>
      <c r="AD32" s="5">
        <f>AC32+C32</f>
        <v>21.504000000000001</v>
      </c>
      <c r="AE32" s="1">
        <f>L32+N32+P32+R32+T32+V32+X32+Z32+AB32</f>
        <v>102.52000000000001</v>
      </c>
    </row>
    <row r="33" spans="1:28" x14ac:dyDescent="0.25">
      <c r="A33" t="s">
        <v>77</v>
      </c>
      <c r="C33">
        <f>SUM(C2:C32)</f>
        <v>112</v>
      </c>
      <c r="D33">
        <f>SUM(D2:D32)</f>
        <v>104</v>
      </c>
      <c r="G33">
        <f>SUM(G2:G32)</f>
        <v>1678</v>
      </c>
      <c r="H33">
        <f>SUM(H2:H32)</f>
        <v>64</v>
      </c>
      <c r="I33">
        <f>SUM(I2:I31)</f>
        <v>1048</v>
      </c>
      <c r="J33" s="1">
        <f>SUM(J2:J27)</f>
        <v>42.702864926349704</v>
      </c>
      <c r="L33" s="1">
        <f>SUM(L2:L32)</f>
        <v>584.86000000000013</v>
      </c>
      <c r="N33" s="1">
        <f>SUM(N2:N32)</f>
        <v>575.69000000000005</v>
      </c>
      <c r="P33">
        <f>SUM(P2:P32)</f>
        <v>567.07000000000005</v>
      </c>
      <c r="R33" s="1">
        <f>SUM(R2:R32)</f>
        <v>565.86</v>
      </c>
      <c r="T33" s="1">
        <f>SUM(T2:T32)</f>
        <v>557.53</v>
      </c>
      <c r="V33" s="1">
        <f>SUM(V2:V32)</f>
        <v>569.75</v>
      </c>
      <c r="X33" s="1">
        <f>SUM(X2:X32)</f>
        <v>578.01</v>
      </c>
      <c r="Z33" s="1">
        <f>SUM(Z2:Z32)</f>
        <v>578.62000000000012</v>
      </c>
      <c r="AB33" s="1">
        <f>SUM(AB2:AB32)</f>
        <v>586.14</v>
      </c>
    </row>
    <row r="34" spans="1:28" x14ac:dyDescent="0.25">
      <c r="A34" t="s">
        <v>78</v>
      </c>
      <c r="G34" s="1"/>
      <c r="H34" s="1"/>
      <c r="J34" s="1">
        <f>J33/29</f>
        <v>1.4725125836672313</v>
      </c>
      <c r="L34" s="1">
        <f>L33/24</f>
        <v>24.369166666666672</v>
      </c>
      <c r="N34" s="1">
        <f>N33/24</f>
        <v>23.987083333333334</v>
      </c>
      <c r="P34" s="1">
        <f>P33/24</f>
        <v>23.627916666666668</v>
      </c>
      <c r="R34" s="1">
        <f>R33/24</f>
        <v>23.577500000000001</v>
      </c>
      <c r="T34">
        <f>T33/24</f>
        <v>23.230416666666667</v>
      </c>
      <c r="V34">
        <f>V33/24</f>
        <v>23.739583333333332</v>
      </c>
      <c r="X34" s="1">
        <f>X33/24</f>
        <v>24.083749999999998</v>
      </c>
      <c r="Z34" s="1">
        <f>Z33/24</f>
        <v>24.10916666666667</v>
      </c>
      <c r="AB34" s="1">
        <f>AB33/24</f>
        <v>24.422499999999999</v>
      </c>
    </row>
    <row r="35" spans="1:28" x14ac:dyDescent="0.25">
      <c r="A35" s="3" t="s">
        <v>73</v>
      </c>
    </row>
    <row r="36" spans="1:28" x14ac:dyDescent="0.25">
      <c r="A36" s="2" t="s">
        <v>74</v>
      </c>
    </row>
    <row r="37" spans="1:28" x14ac:dyDescent="0.25">
      <c r="A37" s="4" t="s">
        <v>75</v>
      </c>
    </row>
  </sheetData>
  <sortState ref="A3:AE32">
    <sortCondition descending="1" ref="AD3:AD32"/>
  </sortState>
  <printOptions verticalCentered="1" gridLines="1"/>
  <pageMargins left="0" right="0" top="0" bottom="0" header="0" footer="0"/>
  <pageSetup paperSize="9" scale="81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Ladies</vt:lpstr>
      <vt:lpstr>Mens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2013-09-11T14:37:40Z</cp:lastPrinted>
  <dcterms:created xsi:type="dcterms:W3CDTF">2013-09-11T09:33:50Z</dcterms:created>
  <dcterms:modified xsi:type="dcterms:W3CDTF">2014-06-04T01:14:51Z</dcterms:modified>
</cp:coreProperties>
</file>